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media/image4.png" ContentType="image/png"/>
  <Override PartName="/xl/media/image6.jpeg" ContentType="image/jpeg"/>
  <Override PartName="/xl/media/image5.png" ContentType="image/png"/>
  <Override PartName="/xl/media/image7.jpeg" ContentType="image/jpeg"/>
  <Override PartName="/xl/media/image8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5"/>
  </bookViews>
  <sheets>
    <sheet name="Lista startowa" sheetId="1" state="hidden" r:id="rId3"/>
    <sheet name="startlist" sheetId="2" state="hidden" r:id="rId4"/>
    <sheet name="Grupy" sheetId="3" state="visible" r:id="rId5"/>
    <sheet name="MD FIS" sheetId="4" state="visible" r:id="rId6"/>
    <sheet name="Kraje" sheetId="5" state="visible" r:id="rId7"/>
    <sheet name="Wyniki wspólne" sheetId="6" state="visible" r:id="rId8"/>
    <sheet name="Arkusz1" sheetId="7" state="hidden" r:id="rId9"/>
  </sheets>
  <definedNames>
    <definedName function="false" hidden="false" localSheetId="2" name="_xlnm.Print_Area" vbProcedure="false">Grupy!$A$1:$J$105</definedName>
    <definedName function="false" hidden="false" localSheetId="4" name="_xlnm.Print_Area" vbProcedure="false">Kraje!$A$1:$G$26</definedName>
    <definedName function="false" hidden="false" localSheetId="3" name="_xlnm.Print_Area" vbProcedure="false">'MD FIS'!$A$1:$I$42</definedName>
    <definedName function="false" hidden="false" localSheetId="5" name="_xlnm.Print_Area" vbProcedure="false">'Wyniki wspólne'!$A$1:$K$64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<sst xmlns="http://schemas.openxmlformats.org/spreadsheetml/2006/main" count="1022" uniqueCount="172">
  <si>
    <t xml:space="preserve">NIE DRUKOWAĆ</t>
  </si>
  <si>
    <t xml:space="preserve">Miejsce Place</t>
  </si>
  <si>
    <t xml:space="preserve">Nr startowy
Bib</t>
  </si>
  <si>
    <t xml:space="preserve">Imię
First Name</t>
  </si>
  <si>
    <t xml:space="preserve">Nazwisko
Last Name</t>
  </si>
  <si>
    <t xml:space="preserve">Wiek</t>
  </si>
  <si>
    <t xml:space="preserve">Kraj
Country</t>
  </si>
  <si>
    <t xml:space="preserve">Grupa
Category</t>
  </si>
  <si>
    <t xml:space="preserve">RUN 1</t>
  </si>
  <si>
    <t xml:space="preserve">RUN 2</t>
  </si>
  <si>
    <t xml:space="preserve">RUN 3</t>
  </si>
  <si>
    <t xml:space="preserve">Total</t>
  </si>
  <si>
    <t xml:space="preserve">Mateusz</t>
  </si>
  <si>
    <t xml:space="preserve">Pacholski</t>
  </si>
  <si>
    <t xml:space="preserve">PL</t>
  </si>
  <si>
    <t xml:space="preserve">Snowbard Men</t>
  </si>
  <si>
    <t xml:space="preserve">Michał</t>
  </si>
  <si>
    <t xml:space="preserve">Tuscher</t>
  </si>
  <si>
    <t xml:space="preserve">DE</t>
  </si>
  <si>
    <t xml:space="preserve">Klaudia</t>
  </si>
  <si>
    <t xml:space="preserve">Krzyżanowski</t>
  </si>
  <si>
    <t xml:space="preserve">MD Ladies above 65</t>
  </si>
  <si>
    <t xml:space="preserve">Halina</t>
  </si>
  <si>
    <t xml:space="preserve">Aniol</t>
  </si>
  <si>
    <t xml:space="preserve">US</t>
  </si>
  <si>
    <t xml:space="preserve">DSQ</t>
  </si>
  <si>
    <t xml:space="preserve">Bozena</t>
  </si>
  <si>
    <t xml:space="preserve">Kilarski</t>
  </si>
  <si>
    <t xml:space="preserve">Jolanta</t>
  </si>
  <si>
    <t xml:space="preserve">Paschek</t>
  </si>
  <si>
    <t xml:space="preserve">Danuta</t>
  </si>
  <si>
    <t xml:space="preserve">Bilat-Światowiec</t>
  </si>
  <si>
    <t xml:space="preserve">DNS</t>
  </si>
  <si>
    <t xml:space="preserve">Mariola</t>
  </si>
  <si>
    <t xml:space="preserve">Jablonski</t>
  </si>
  <si>
    <t xml:space="preserve">MD Ladies 40-65</t>
  </si>
  <si>
    <t xml:space="preserve">Kuhl</t>
  </si>
  <si>
    <t xml:space="preserve">Beata</t>
  </si>
  <si>
    <t xml:space="preserve">Miłosz-Ceryn</t>
  </si>
  <si>
    <t xml:space="preserve">Eva</t>
  </si>
  <si>
    <t xml:space="preserve">Krupp-Milek</t>
  </si>
  <si>
    <t xml:space="preserve">DNF</t>
  </si>
  <si>
    <t xml:space="preserve">Ewa</t>
  </si>
  <si>
    <t xml:space="preserve">Sapok</t>
  </si>
  <si>
    <t xml:space="preserve">MD Ladies under 40</t>
  </si>
  <si>
    <t xml:space="preserve">Dorota</t>
  </si>
  <si>
    <t xml:space="preserve">Sroka</t>
  </si>
  <si>
    <t xml:space="preserve">Elvira</t>
  </si>
  <si>
    <t xml:space="preserve">Zhahun</t>
  </si>
  <si>
    <t xml:space="preserve">Maria</t>
  </si>
  <si>
    <t xml:space="preserve">Kowollik</t>
  </si>
  <si>
    <t xml:space="preserve">Families ladies above 50</t>
  </si>
  <si>
    <t xml:space="preserve">Aleksandra</t>
  </si>
  <si>
    <t xml:space="preserve">Gintrowicz</t>
  </si>
  <si>
    <t xml:space="preserve">Jola</t>
  </si>
  <si>
    <t xml:space="preserve">Wagner</t>
  </si>
  <si>
    <t xml:space="preserve">Natalia</t>
  </si>
  <si>
    <t xml:space="preserve">Bafia</t>
  </si>
  <si>
    <t xml:space="preserve">Families ladies under 50</t>
  </si>
  <si>
    <t xml:space="preserve">Bronisław</t>
  </si>
  <si>
    <t xml:space="preserve">Orawiec</t>
  </si>
  <si>
    <t xml:space="preserve">MD Men above 75</t>
  </si>
  <si>
    <t xml:space="preserve">Wojciech </t>
  </si>
  <si>
    <t xml:space="preserve">MD Men 60-75</t>
  </si>
  <si>
    <t xml:space="preserve">Zbigniew</t>
  </si>
  <si>
    <t xml:space="preserve">Jarosław</t>
  </si>
  <si>
    <t xml:space="preserve">Kamiński</t>
  </si>
  <si>
    <t xml:space="preserve">Grzegorz </t>
  </si>
  <si>
    <t xml:space="preserve">Sieniaszko</t>
  </si>
  <si>
    <t xml:space="preserve">Mrugacz</t>
  </si>
  <si>
    <t xml:space="preserve">Sianos</t>
  </si>
  <si>
    <t xml:space="preserve">UK</t>
  </si>
  <si>
    <t xml:space="preserve">Marek </t>
  </si>
  <si>
    <t xml:space="preserve">Meinert</t>
  </si>
  <si>
    <t xml:space="preserve">Artur</t>
  </si>
  <si>
    <t xml:space="preserve">Klubowicz</t>
  </si>
  <si>
    <t xml:space="preserve">Marian</t>
  </si>
  <si>
    <t xml:space="preserve">Kaczmarek</t>
  </si>
  <si>
    <t xml:space="preserve">MD Men 40-60</t>
  </si>
  <si>
    <t xml:space="preserve">Grzegorz</t>
  </si>
  <si>
    <t xml:space="preserve">Ceryn</t>
  </si>
  <si>
    <t xml:space="preserve">Robert</t>
  </si>
  <si>
    <t xml:space="preserve">Jast</t>
  </si>
  <si>
    <t xml:space="preserve">MD Men under 40</t>
  </si>
  <si>
    <t xml:space="preserve">Kaj</t>
  </si>
  <si>
    <t xml:space="preserve">Klapuch</t>
  </si>
  <si>
    <t xml:space="preserve">Stanisław</t>
  </si>
  <si>
    <t xml:space="preserve">Families Men above 50</t>
  </si>
  <si>
    <t xml:space="preserve">Piotr</t>
  </si>
  <si>
    <t xml:space="preserve">Skup</t>
  </si>
  <si>
    <t xml:space="preserve">Wiesław</t>
  </si>
  <si>
    <t xml:space="preserve">Godek</t>
  </si>
  <si>
    <t xml:space="preserve">Mirosław</t>
  </si>
  <si>
    <t xml:space="preserve">Jarocki</t>
  </si>
  <si>
    <t xml:space="preserve">Babiak</t>
  </si>
  <si>
    <t xml:space="preserve">AU</t>
  </si>
  <si>
    <t xml:space="preserve">Albert</t>
  </si>
  <si>
    <t xml:space="preserve">Families Men under 50</t>
  </si>
  <si>
    <t xml:space="preserve">Jan</t>
  </si>
  <si>
    <t xml:space="preserve">Scąber</t>
  </si>
  <si>
    <t xml:space="preserve">Czasy Results</t>
  </si>
  <si>
    <t xml:space="preserve">XXVIII Światowe Mistrzostwa Lekarzy Polonijnych 
w Narciarstwie Alpejskim</t>
  </si>
  <si>
    <t xml:space="preserve">Courmayeur, Alpy włoskie</t>
  </si>
  <si>
    <t xml:space="preserve">12. marca 2025</t>
  </si>
  <si>
    <t xml:space="preserve">Snowboard</t>
  </si>
  <si>
    <t xml:space="preserve">Miejsce</t>
  </si>
  <si>
    <t xml:space="preserve">Nr startowy</t>
  </si>
  <si>
    <t xml:space="preserve">Kraj</t>
  </si>
  <si>
    <t xml:space="preserve">Czasy</t>
  </si>
  <si>
    <t xml:space="preserve">Wynik 
Fastest 2 Total</t>
  </si>
  <si>
    <t xml:space="preserve">Panie lekarki powyżej 65 roku życia / MD Ladies above 65</t>
  </si>
  <si>
    <t xml:space="preserve">Panie lekarki 45-65 / MD Ladies 45-65</t>
  </si>
  <si>
    <t xml:space="preserve">Panie lekarki poniżej 45 roku życia / MD Ladies under 45</t>
  </si>
  <si>
    <t xml:space="preserve">Panie rodzina i sympatycy powyżej 50 roku życia/ Families ladies above 50</t>
  </si>
  <si>
    <t xml:space="preserve">Panie rodzina i sympatycy poniżej 50 roku życia/ Families ladies under 50</t>
  </si>
  <si>
    <t xml:space="preserve">Panowie lekarze powyżej 75 roku życia / MD Men above 75</t>
  </si>
  <si>
    <t xml:space="preserve">Panowie lekarze 65 - 75 / MD Men 65-75</t>
  </si>
  <si>
    <t xml:space="preserve">Panowie lekarze 60 - 64 / MD Men 60-64</t>
  </si>
  <si>
    <t xml:space="preserve">Panowie lekarze 40 - 60 / MD Men 40-60</t>
  </si>
  <si>
    <t xml:space="preserve">Panowie lekarze poniżej 40 roku życia / MD Men under 40</t>
  </si>
  <si>
    <t xml:space="preserve">Panowie rodzina i sympatycy powyżej 50 roku życia / Families Men above 50</t>
  </si>
  <si>
    <t xml:space="preserve">Panowie rodzina i sympatycy  poniżej 50 roku życia / Families Men under 50</t>
  </si>
  <si>
    <t xml:space="preserve">DNS = DID NOT START</t>
  </si>
  <si>
    <t xml:space="preserve">DNF = DID NOT FINISH </t>
  </si>
  <si>
    <t xml:space="preserve">DSQ = DISQUALIFIED</t>
  </si>
  <si>
    <t xml:space="preserve">Klasyfikacja generalna lekarzy wg FIS</t>
  </si>
  <si>
    <t xml:space="preserve">Imię</t>
  </si>
  <si>
    <t xml:space="preserve">Nazwisko</t>
  </si>
  <si>
    <t xml:space="preserve">Czas</t>
  </si>
  <si>
    <t xml:space="preserve">Wynik 
FIS</t>
  </si>
  <si>
    <t xml:space="preserve">Strata do najlepszego wg FIS</t>
  </si>
  <si>
    <t xml:space="preserve">XXVI Światowe Mistrzostwa Lekarzy Polonijnych 
w Narciarstwie Alpejskim</t>
  </si>
  <si>
    <t xml:space="preserve">       XXVIII Światowe Mistrzostwa Lekarzy     Polonijnych                
  w Narciarstwie Alpejskim</t>
  </si>
  <si>
    <t xml:space="preserve">Drużynowo</t>
  </si>
  <si>
    <t xml:space="preserve">I.</t>
  </si>
  <si>
    <t xml:space="preserve">II.</t>
  </si>
  <si>
    <t xml:space="preserve">III.</t>
  </si>
  <si>
    <t xml:space="preserve">Wyniki wspólne  Common Results</t>
  </si>
  <si>
    <t xml:space="preserve">lp.
#</t>
  </si>
  <si>
    <t xml:space="preserve">Bib No startowy</t>
  </si>
  <si>
    <t xml:space="preserve">Grupa Category</t>
  </si>
  <si>
    <t xml:space="preserve">Kraj 
Country</t>
  </si>
  <si>
    <t xml:space="preserve">Strata do najlepszego</t>
  </si>
  <si>
    <t xml:space="preserve">Karolina</t>
  </si>
  <si>
    <t xml:space="preserve">Sobolewska</t>
  </si>
  <si>
    <t xml:space="preserve">CH</t>
  </si>
  <si>
    <t xml:space="preserve">Andrzej</t>
  </si>
  <si>
    <t xml:space="preserve">Golec</t>
  </si>
  <si>
    <t xml:space="preserve">Jabłoński</t>
  </si>
  <si>
    <t xml:space="preserve">Kaminski</t>
  </si>
  <si>
    <t xml:space="preserve">Anton</t>
  </si>
  <si>
    <t xml:space="preserve">Blaschyk</t>
  </si>
  <si>
    <t xml:space="preserve">Bożena</t>
  </si>
  <si>
    <t xml:space="preserve">Tomasz</t>
  </si>
  <si>
    <t xml:space="preserve">Skajster</t>
  </si>
  <si>
    <t xml:space="preserve">Kropp-Milek</t>
  </si>
  <si>
    <t xml:space="preserve">Górski</t>
  </si>
  <si>
    <t xml:space="preserve">NO</t>
  </si>
  <si>
    <t xml:space="preserve">Kasper</t>
  </si>
  <si>
    <t xml:space="preserve">Gniadek</t>
  </si>
  <si>
    <t xml:space="preserve">Hawranek</t>
  </si>
  <si>
    <t xml:space="preserve">Leszek</t>
  </si>
  <si>
    <t xml:space="preserve">Badacz</t>
  </si>
  <si>
    <t xml:space="preserve">Marian </t>
  </si>
  <si>
    <t xml:space="preserve">Marek</t>
  </si>
  <si>
    <t xml:space="preserve">Agnieszka</t>
  </si>
  <si>
    <t xml:space="preserve">Rościszewska</t>
  </si>
  <si>
    <t xml:space="preserve">Anna</t>
  </si>
  <si>
    <t xml:space="preserve">Zaczek</t>
  </si>
  <si>
    <t xml:space="preserve">SE</t>
  </si>
  <si>
    <t xml:space="preserve">Janusz</t>
  </si>
  <si>
    <t xml:space="preserve">Plawner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</si>
</sst>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General"/>
    <numFmt numFmtId="166" formatCode="[$-409]0"/>
    <numFmt numFmtId="167" formatCode="m/d/yyyy"/>
    <numFmt numFmtId="168" formatCode="[h]\:mm\:ss;@"/>
    <numFmt numFmtId="169" formatCode="dd\.mm\.yyyy"/>
    <numFmt numFmtId="170" formatCode="mm:ss.00"/>
    <numFmt numFmtId="171" formatCode="hh:mm:ss.000"/>
    <numFmt numFmtId="172" formatCode="m\:ss.00"/>
    <numFmt numFmtId="173" formatCode="0"/>
    <numFmt numFmtId="174" formatCode="[$-415]d\ mmmm\ yyyy;@"/>
    <numFmt numFmtId="175" formatCode="mm:ss.0"/>
    <numFmt numFmtId="176" formatCode="h:mm:ss"/>
  </numFmts>
  <fonts count="57">
    <font>
      <sz val="10"/>
      <name val="Arial CE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b val="true"/>
      <sz val="20"/>
      <color rgb="FF000000"/>
      <name val="Arial CE"/>
      <family val="0"/>
      <charset val="238"/>
    </font>
    <font>
      <b val="true"/>
      <sz val="20"/>
      <color rgb="FFFF0000"/>
      <name val="Calibri"/>
      <family val="2"/>
      <charset val="238"/>
    </font>
    <font>
      <sz val="14"/>
      <color rgb="FF000000"/>
      <name val="Arial CE"/>
      <family val="0"/>
      <charset val="238"/>
    </font>
    <font>
      <sz val="14"/>
      <name val="Arial"/>
      <family val="2"/>
      <charset val="1"/>
    </font>
    <font>
      <b val="true"/>
      <sz val="14"/>
      <name val="Arial"/>
      <family val="2"/>
      <charset val="1"/>
    </font>
    <font>
      <sz val="11"/>
      <color rgb="FF000000"/>
      <name val="Helvetica Neue"/>
      <family val="0"/>
      <charset val="1"/>
    </font>
    <font>
      <sz val="11"/>
      <color rgb="FFFF0000"/>
      <name val="Helvetica Neue"/>
      <family val="0"/>
      <charset val="1"/>
    </font>
    <font>
      <sz val="14"/>
      <name val="Arial CE"/>
      <family val="0"/>
      <charset val="238"/>
    </font>
    <font>
      <b val="true"/>
      <sz val="10"/>
      <name val="Arial CE"/>
      <family val="2"/>
      <charset val="238"/>
    </font>
    <font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 val="true"/>
      <sz val="11"/>
      <color rgb="FFFF0000"/>
      <name val="Calibri"/>
      <family val="2"/>
      <charset val="238"/>
    </font>
    <font>
      <b val="true"/>
      <sz val="14"/>
      <color rgb="FFFF0000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b val="true"/>
      <sz val="12"/>
      <name val="Calibri"/>
      <family val="2"/>
      <charset val="238"/>
    </font>
    <font>
      <b val="true"/>
      <sz val="12"/>
      <color theme="0"/>
      <name val="Calibri"/>
      <family val="2"/>
      <charset val="238"/>
    </font>
    <font>
      <b val="true"/>
      <sz val="12"/>
      <color theme="1"/>
      <name val="Calibri"/>
      <family val="2"/>
      <charset val="238"/>
    </font>
    <font>
      <sz val="11"/>
      <name val="Arial CE"/>
      <family val="2"/>
      <charset val="238"/>
    </font>
    <font>
      <b val="true"/>
      <sz val="11"/>
      <name val="Arial CE"/>
      <family val="2"/>
      <charset val="238"/>
    </font>
    <font>
      <b val="true"/>
      <sz val="11"/>
      <color rgb="FF000000"/>
      <name val="Arial CE"/>
      <family val="0"/>
      <charset val="238"/>
    </font>
    <font>
      <b val="true"/>
      <sz val="11"/>
      <name val="Arial"/>
      <family val="2"/>
      <charset val="238"/>
    </font>
    <font>
      <b val="true"/>
      <sz val="11"/>
      <color rgb="FF000000"/>
      <name val="Helvetica Neue"/>
      <family val="0"/>
      <charset val="238"/>
    </font>
    <font>
      <b val="true"/>
      <sz val="12"/>
      <color rgb="FF000000"/>
      <name val="Calibri"/>
      <family val="2"/>
      <charset val="238"/>
    </font>
    <font>
      <b val="true"/>
      <sz val="12"/>
      <name val="Arial CE"/>
      <family val="2"/>
      <charset val="238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 CE"/>
      <family val="2"/>
      <charset val="238"/>
    </font>
    <font>
      <sz val="10"/>
      <color theme="0"/>
      <name val="Arial CE"/>
      <family val="2"/>
      <charset val="238"/>
    </font>
    <font>
      <sz val="10"/>
      <color rgb="FFFF0000"/>
      <name val="Calibri"/>
      <family val="2"/>
      <charset val="238"/>
    </font>
    <font>
      <b val="true"/>
      <sz val="12"/>
      <name val="Arial"/>
      <family val="2"/>
      <charset val="238"/>
    </font>
    <font>
      <b val="true"/>
      <sz val="12"/>
      <color rgb="FF000000"/>
      <name val="Arial CE"/>
      <family val="0"/>
      <charset val="238"/>
    </font>
    <font>
      <b val="true"/>
      <sz val="12"/>
      <name val="Arial CE"/>
      <family val="0"/>
      <charset val="238"/>
    </font>
    <font>
      <b val="true"/>
      <sz val="10"/>
      <color rgb="FFFF0000"/>
      <name val="Calibri"/>
      <family val="2"/>
      <charset val="238"/>
    </font>
    <font>
      <b val="true"/>
      <sz val="22"/>
      <color theme="9" tint="-0.5"/>
      <name val="Calibri"/>
      <family val="2"/>
      <charset val="238"/>
    </font>
    <font>
      <sz val="16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8"/>
      <color theme="1"/>
      <name val="Calibri"/>
      <family val="2"/>
      <charset val="1"/>
    </font>
    <font>
      <b val="true"/>
      <sz val="14"/>
      <color rgb="FF000000"/>
      <name val="Arial CE"/>
      <family val="0"/>
      <charset val="238"/>
    </font>
    <font>
      <b val="true"/>
      <sz val="11"/>
      <name val="Calibri"/>
      <family val="2"/>
      <charset val="238"/>
    </font>
    <font>
      <b val="true"/>
      <sz val="11"/>
      <color theme="0"/>
      <name val="Calibri"/>
      <family val="2"/>
      <charset val="238"/>
    </font>
    <font>
      <b val="true"/>
      <sz val="10"/>
      <color rgb="FF000000"/>
      <name val="Arial CE"/>
      <family val="0"/>
      <charset val="238"/>
    </font>
    <font>
      <b val="true"/>
      <sz val="14"/>
      <name val="Arial"/>
      <family val="2"/>
      <charset val="238"/>
    </font>
    <font>
      <b val="true"/>
      <sz val="14"/>
      <color rgb="FF000000"/>
      <name val="Helvetica Neue"/>
      <family val="0"/>
      <charset val="238"/>
    </font>
    <font>
      <sz val="10"/>
      <color rgb="FF000000"/>
      <name val="Helvetica Neue Light"/>
      <family val="0"/>
    </font>
    <font>
      <b val="true"/>
      <u val="single"/>
      <sz val="10"/>
      <color rgb="FF000000"/>
      <name val="Calibri"/>
      <family val="0"/>
    </font>
    <font>
      <sz val="12"/>
      <color rgb="FF000000"/>
      <name val="Calibri"/>
      <family val="0"/>
    </font>
    <font>
      <sz val="10"/>
      <color rgb="FF000000"/>
      <name val="Times New Roman"/>
      <family val="0"/>
    </font>
    <font>
      <sz val="10"/>
      <color rgb="FF000000"/>
      <name val="Calibri"/>
      <family val="0"/>
    </font>
    <font>
      <sz val="12"/>
      <color rgb="FF000000"/>
      <name val="Times New Roman"/>
      <family val="0"/>
    </font>
    <font>
      <sz val="14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B2B2B2"/>
        <bgColor rgb="FFBFBFBF"/>
      </patternFill>
    </fill>
    <fill>
      <patternFill patternType="solid">
        <fgColor theme="0" tint="-0.15"/>
        <bgColor rgb="FFCCCCCC"/>
      </patternFill>
    </fill>
    <fill>
      <patternFill patternType="solid">
        <fgColor theme="3" tint="0.7999"/>
        <bgColor rgb="FFD9D9D9"/>
      </patternFill>
    </fill>
    <fill>
      <patternFill patternType="solid">
        <fgColor rgb="FFFF0000"/>
        <bgColor rgb="FF800000"/>
      </patternFill>
    </fill>
    <fill>
      <patternFill patternType="solid">
        <fgColor rgb="FFFFFF00"/>
        <bgColor rgb="FFFFFF00"/>
      </patternFill>
    </fill>
    <fill>
      <patternFill patternType="solid">
        <fgColor theme="3" tint="0.5999"/>
        <bgColor rgb="FF9999FF"/>
      </patternFill>
    </fill>
    <fill>
      <patternFill patternType="solid">
        <fgColor theme="0" tint="-0.25"/>
        <bgColor rgb="FFCCCCCC"/>
      </patternFill>
    </fill>
    <fill>
      <patternFill patternType="solid">
        <fgColor rgb="FFCCCCCC"/>
        <bgColor rgb="FFBFBFB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0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2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26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2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2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2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4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2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2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3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2" fontId="2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3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6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32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14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8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6" fillId="0" borderId="1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8" fillId="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6" fillId="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2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8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4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1" fillId="6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3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7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4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1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7" fillId="8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8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3" fillId="8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7" fillId="7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3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3" fillId="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4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4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21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3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4" fillId="0" borderId="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49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49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4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0" fillId="7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4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1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6" fillId="1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8EB4E3"/>
      <rgbColor rgb="FFFF99CC"/>
      <rgbColor rgb="FFCC99FF"/>
      <rgbColor rgb="FFCCCCCC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jpeg"/><Relationship Id="rId2" Type="http://schemas.openxmlformats.org/officeDocument/2006/relationships/image" Target="../media/image7.jpeg"/><Relationship Id="rId3" Type="http://schemas.openxmlformats.org/officeDocument/2006/relationships/image" Target="../media/image3.png"/><Relationship Id="rId4" Type="http://schemas.openxmlformats.org/officeDocument/2006/relationships/image" Target="../media/image3.png"/><Relationship Id="rId5" Type="http://schemas.openxmlformats.org/officeDocument/2006/relationships/image" Target="../media/image3.png"/><Relationship Id="rId6" Type="http://schemas.openxmlformats.org/officeDocument/2006/relationships/image" Target="../media/image5.png"/><Relationship Id="rId7" Type="http://schemas.openxmlformats.org/officeDocument/2006/relationships/image" Target="../media/image4.png"/><Relationship Id="rId8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8.jpeg"/><Relationship Id="rId2" Type="http://schemas.openxmlformats.org/officeDocument/2006/relationships/image" Target="../media/image2.jpeg"/><Relationship Id="rId3" Type="http://schemas.openxmlformats.org/officeDocument/2006/relationships/image" Target="../media/image5.png"/><Relationship Id="rId4" Type="http://schemas.openxmlformats.org/officeDocument/2006/relationships/image" Target="../media/image4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jpeg"/><Relationship Id="rId2" Type="http://schemas.openxmlformats.org/officeDocument/2006/relationships/image" Target="../media/image2.jpeg"/><Relationship Id="rId3" Type="http://schemas.openxmlformats.org/officeDocument/2006/relationships/image" Target="../media/image5.png"/><Relationship Id="rId4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198720</xdr:colOff>
      <xdr:row>0</xdr:row>
      <xdr:rowOff>49320</xdr:rowOff>
    </xdr:from>
    <xdr:to>
      <xdr:col>1</xdr:col>
      <xdr:colOff>691200</xdr:colOff>
      <xdr:row>3</xdr:row>
      <xdr:rowOff>116280</xdr:rowOff>
    </xdr:to>
    <xdr:pic>
      <xdr:nvPicPr>
        <xdr:cNvPr id="0" name="Obraz 5" descr=""/>
        <xdr:cNvPicPr/>
      </xdr:nvPicPr>
      <xdr:blipFill>
        <a:blip r:embed="rId1"/>
        <a:stretch/>
      </xdr:blipFill>
      <xdr:spPr>
        <a:xfrm>
          <a:off x="198720" y="49320"/>
          <a:ext cx="1026000" cy="105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225360</xdr:colOff>
      <xdr:row>0</xdr:row>
      <xdr:rowOff>107640</xdr:rowOff>
    </xdr:from>
    <xdr:to>
      <xdr:col>9</xdr:col>
      <xdr:colOff>554760</xdr:colOff>
      <xdr:row>3</xdr:row>
      <xdr:rowOff>179640</xdr:rowOff>
    </xdr:to>
    <xdr:pic>
      <xdr:nvPicPr>
        <xdr:cNvPr id="1" name="Obraz 6" descr=""/>
        <xdr:cNvPicPr/>
      </xdr:nvPicPr>
      <xdr:blipFill>
        <a:blip r:embed="rId2"/>
        <a:stretch/>
      </xdr:blipFill>
      <xdr:spPr>
        <a:xfrm>
          <a:off x="5640480" y="107640"/>
          <a:ext cx="1064160" cy="105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687240</xdr:colOff>
      <xdr:row>1</xdr:row>
      <xdr:rowOff>414360</xdr:rowOff>
    </xdr:from>
    <xdr:to>
      <xdr:col>3</xdr:col>
      <xdr:colOff>687600</xdr:colOff>
      <xdr:row>1</xdr:row>
      <xdr:rowOff>414720</xdr:rowOff>
    </xdr:to>
    <xdr:pic>
      <xdr:nvPicPr>
        <xdr:cNvPr id="2" name="Pismo odręczne 1" descr=""/>
        <xdr:cNvPicPr/>
      </xdr:nvPicPr>
      <xdr:blipFill>
        <a:blip r:embed="rId3"/>
        <a:stretch/>
      </xdr:blipFill>
      <xdr:spPr>
        <a:xfrm>
          <a:off x="2921760" y="725040"/>
          <a:ext cx="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97560</xdr:colOff>
      <xdr:row>96</xdr:row>
      <xdr:rowOff>172440</xdr:rowOff>
    </xdr:from>
    <xdr:to>
      <xdr:col>3</xdr:col>
      <xdr:colOff>560880</xdr:colOff>
      <xdr:row>101</xdr:row>
      <xdr:rowOff>154800</xdr:rowOff>
    </xdr:to>
    <xdr:pic>
      <xdr:nvPicPr>
        <xdr:cNvPr id="3" name="Obraz 2" descr=""/>
        <xdr:cNvPicPr/>
      </xdr:nvPicPr>
      <xdr:blipFill>
        <a:blip r:embed="rId4"/>
        <a:stretch/>
      </xdr:blipFill>
      <xdr:spPr>
        <a:xfrm>
          <a:off x="97560" y="21562560"/>
          <a:ext cx="2697840" cy="934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357120</xdr:colOff>
      <xdr:row>97</xdr:row>
      <xdr:rowOff>55800</xdr:rowOff>
    </xdr:from>
    <xdr:to>
      <xdr:col>9</xdr:col>
      <xdr:colOff>718560</xdr:colOff>
      <xdr:row>100</xdr:row>
      <xdr:rowOff>170280</xdr:rowOff>
    </xdr:to>
    <xdr:pic>
      <xdr:nvPicPr>
        <xdr:cNvPr id="4" name="Obraz 4" descr=""/>
        <xdr:cNvPicPr/>
      </xdr:nvPicPr>
      <xdr:blipFill>
        <a:blip r:embed="rId5"/>
        <a:stretch/>
      </xdr:blipFill>
      <xdr:spPr>
        <a:xfrm>
          <a:off x="5037840" y="21636360"/>
          <a:ext cx="1830600" cy="685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16920</xdr:rowOff>
    </xdr:from>
    <xdr:to>
      <xdr:col>1</xdr:col>
      <xdr:colOff>596160</xdr:colOff>
      <xdr:row>4</xdr:row>
      <xdr:rowOff>21240</xdr:rowOff>
    </xdr:to>
    <xdr:pic>
      <xdr:nvPicPr>
        <xdr:cNvPr id="5" name="Obraz 3" descr=""/>
        <xdr:cNvPicPr/>
      </xdr:nvPicPr>
      <xdr:blipFill>
        <a:blip r:embed="rId1"/>
        <a:stretch/>
      </xdr:blipFill>
      <xdr:spPr>
        <a:xfrm>
          <a:off x="57240" y="16920"/>
          <a:ext cx="1132560" cy="115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241920</xdr:colOff>
      <xdr:row>0</xdr:row>
      <xdr:rowOff>5760</xdr:rowOff>
    </xdr:from>
    <xdr:to>
      <xdr:col>8</xdr:col>
      <xdr:colOff>1092600</xdr:colOff>
      <xdr:row>4</xdr:row>
      <xdr:rowOff>27000</xdr:rowOff>
    </xdr:to>
    <xdr:pic>
      <xdr:nvPicPr>
        <xdr:cNvPr id="6" name="Obraz 4" descr=""/>
        <xdr:cNvPicPr/>
      </xdr:nvPicPr>
      <xdr:blipFill>
        <a:blip r:embed="rId2"/>
        <a:stretch/>
      </xdr:blipFill>
      <xdr:spPr>
        <a:xfrm>
          <a:off x="6433200" y="5760"/>
          <a:ext cx="850680" cy="117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687240</xdr:colOff>
      <xdr:row>1</xdr:row>
      <xdr:rowOff>414360</xdr:rowOff>
    </xdr:from>
    <xdr:to>
      <xdr:col>3</xdr:col>
      <xdr:colOff>687600</xdr:colOff>
      <xdr:row>1</xdr:row>
      <xdr:rowOff>414720</xdr:rowOff>
    </xdr:to>
    <xdr:pic>
      <xdr:nvPicPr>
        <xdr:cNvPr id="7" name="Pismo odręczne 1" descr=""/>
        <xdr:cNvPicPr/>
      </xdr:nvPicPr>
      <xdr:blipFill>
        <a:blip r:embed="rId3"/>
        <a:stretch/>
      </xdr:blipFill>
      <xdr:spPr>
        <a:xfrm>
          <a:off x="2961720" y="725040"/>
          <a:ext cx="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820440</xdr:colOff>
      <xdr:row>12</xdr:row>
      <xdr:rowOff>207000</xdr:rowOff>
    </xdr:from>
    <xdr:to>
      <xdr:col>3</xdr:col>
      <xdr:colOff>820800</xdr:colOff>
      <xdr:row>12</xdr:row>
      <xdr:rowOff>207360</xdr:rowOff>
    </xdr:to>
    <xdr:pic>
      <xdr:nvPicPr>
        <xdr:cNvPr id="8" name="Pismo odręczne 2" descr=""/>
        <xdr:cNvPicPr/>
      </xdr:nvPicPr>
      <xdr:blipFill>
        <a:blip r:embed="rId4"/>
        <a:stretch/>
      </xdr:blipFill>
      <xdr:spPr>
        <a:xfrm>
          <a:off x="3094920" y="3133800"/>
          <a:ext cx="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114480</xdr:colOff>
      <xdr:row>12</xdr:row>
      <xdr:rowOff>207000</xdr:rowOff>
    </xdr:from>
    <xdr:to>
      <xdr:col>3</xdr:col>
      <xdr:colOff>114840</xdr:colOff>
      <xdr:row>12</xdr:row>
      <xdr:rowOff>207360</xdr:rowOff>
    </xdr:to>
    <xdr:pic>
      <xdr:nvPicPr>
        <xdr:cNvPr id="9" name="Pismo odręczne 5" descr=""/>
        <xdr:cNvPicPr/>
      </xdr:nvPicPr>
      <xdr:blipFill>
        <a:blip r:embed="rId5"/>
        <a:stretch/>
      </xdr:blipFill>
      <xdr:spPr>
        <a:xfrm>
          <a:off x="2388960" y="3133800"/>
          <a:ext cx="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168120</xdr:colOff>
      <xdr:row>36</xdr:row>
      <xdr:rowOff>180720</xdr:rowOff>
    </xdr:from>
    <xdr:to>
      <xdr:col>2</xdr:col>
      <xdr:colOff>799560</xdr:colOff>
      <xdr:row>40</xdr:row>
      <xdr:rowOff>43560</xdr:rowOff>
    </xdr:to>
    <xdr:pic>
      <xdr:nvPicPr>
        <xdr:cNvPr id="10" name="Obraz 6" descr=""/>
        <xdr:cNvPicPr/>
      </xdr:nvPicPr>
      <xdr:blipFill>
        <a:blip r:embed="rId6"/>
        <a:stretch/>
      </xdr:blipFill>
      <xdr:spPr>
        <a:xfrm>
          <a:off x="168120" y="8395560"/>
          <a:ext cx="1959840" cy="74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437040</xdr:colOff>
      <xdr:row>36</xdr:row>
      <xdr:rowOff>142560</xdr:rowOff>
    </xdr:from>
    <xdr:to>
      <xdr:col>8</xdr:col>
      <xdr:colOff>1058400</xdr:colOff>
      <xdr:row>40</xdr:row>
      <xdr:rowOff>133200</xdr:rowOff>
    </xdr:to>
    <xdr:pic>
      <xdr:nvPicPr>
        <xdr:cNvPr id="11" name="Obraz 7" descr=""/>
        <xdr:cNvPicPr/>
      </xdr:nvPicPr>
      <xdr:blipFill>
        <a:blip r:embed="rId7"/>
        <a:stretch/>
      </xdr:blipFill>
      <xdr:spPr>
        <a:xfrm>
          <a:off x="4604400" y="8357400"/>
          <a:ext cx="2645280" cy="87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687240</xdr:colOff>
      <xdr:row>1</xdr:row>
      <xdr:rowOff>414360</xdr:rowOff>
    </xdr:from>
    <xdr:to>
      <xdr:col>3</xdr:col>
      <xdr:colOff>687600</xdr:colOff>
      <xdr:row>1</xdr:row>
      <xdr:rowOff>414720</xdr:rowOff>
    </xdr:to>
    <xdr:pic>
      <xdr:nvPicPr>
        <xdr:cNvPr id="12" name="Pismo odręczne 1" descr=""/>
        <xdr:cNvPicPr/>
      </xdr:nvPicPr>
      <xdr:blipFill>
        <a:blip r:embed="rId8"/>
        <a:stretch/>
      </xdr:blipFill>
      <xdr:spPr>
        <a:xfrm>
          <a:off x="2961720" y="725040"/>
          <a:ext cx="360" cy="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75960</xdr:rowOff>
    </xdr:from>
    <xdr:to>
      <xdr:col>1</xdr:col>
      <xdr:colOff>424440</xdr:colOff>
      <xdr:row>2</xdr:row>
      <xdr:rowOff>147600</xdr:rowOff>
    </xdr:to>
    <xdr:pic>
      <xdr:nvPicPr>
        <xdr:cNvPr id="13" name="Obraz 10" descr=""/>
        <xdr:cNvPicPr/>
      </xdr:nvPicPr>
      <xdr:blipFill>
        <a:blip r:embed="rId1"/>
        <a:stretch/>
      </xdr:blipFill>
      <xdr:spPr>
        <a:xfrm>
          <a:off x="38160" y="75960"/>
          <a:ext cx="1010520" cy="1058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296280</xdr:colOff>
      <xdr:row>0</xdr:row>
      <xdr:rowOff>14400</xdr:rowOff>
    </xdr:from>
    <xdr:to>
      <xdr:col>6</xdr:col>
      <xdr:colOff>1332000</xdr:colOff>
      <xdr:row>2</xdr:row>
      <xdr:rowOff>165600</xdr:rowOff>
    </xdr:to>
    <xdr:pic>
      <xdr:nvPicPr>
        <xdr:cNvPr id="14" name="Obraz 11" descr=""/>
        <xdr:cNvPicPr/>
      </xdr:nvPicPr>
      <xdr:blipFill>
        <a:blip r:embed="rId2"/>
        <a:stretch/>
      </xdr:blipFill>
      <xdr:spPr>
        <a:xfrm>
          <a:off x="4646520" y="14400"/>
          <a:ext cx="1035720" cy="1137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531000</xdr:colOff>
      <xdr:row>22</xdr:row>
      <xdr:rowOff>44640</xdr:rowOff>
    </xdr:from>
    <xdr:to>
      <xdr:col>2</xdr:col>
      <xdr:colOff>826200</xdr:colOff>
      <xdr:row>25</xdr:row>
      <xdr:rowOff>49320</xdr:rowOff>
    </xdr:to>
    <xdr:pic>
      <xdr:nvPicPr>
        <xdr:cNvPr id="15" name="Obraz 1" descr=""/>
        <xdr:cNvPicPr/>
      </xdr:nvPicPr>
      <xdr:blipFill>
        <a:blip r:embed="rId3"/>
        <a:stretch/>
      </xdr:blipFill>
      <xdr:spPr>
        <a:xfrm>
          <a:off x="531000" y="5931000"/>
          <a:ext cx="1846440" cy="66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468000</xdr:colOff>
      <xdr:row>21</xdr:row>
      <xdr:rowOff>109440</xdr:rowOff>
    </xdr:from>
    <xdr:to>
      <xdr:col>6</xdr:col>
      <xdr:colOff>1321200</xdr:colOff>
      <xdr:row>25</xdr:row>
      <xdr:rowOff>70560</xdr:rowOff>
    </xdr:to>
    <xdr:pic>
      <xdr:nvPicPr>
        <xdr:cNvPr id="16" name="Obraz 2" descr=""/>
        <xdr:cNvPicPr/>
      </xdr:nvPicPr>
      <xdr:blipFill>
        <a:blip r:embed="rId4"/>
        <a:stretch/>
      </xdr:blipFill>
      <xdr:spPr>
        <a:xfrm>
          <a:off x="2955960" y="5775480"/>
          <a:ext cx="2715480" cy="842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95400</xdr:rowOff>
    </xdr:from>
    <xdr:to>
      <xdr:col>2</xdr:col>
      <xdr:colOff>80280</xdr:colOff>
      <xdr:row>4</xdr:row>
      <xdr:rowOff>74160</xdr:rowOff>
    </xdr:to>
    <xdr:pic>
      <xdr:nvPicPr>
        <xdr:cNvPr id="17" name="Obraz 3" descr=""/>
        <xdr:cNvPicPr/>
      </xdr:nvPicPr>
      <xdr:blipFill>
        <a:blip r:embed="rId1"/>
        <a:stretch/>
      </xdr:blipFill>
      <xdr:spPr>
        <a:xfrm>
          <a:off x="0" y="95400"/>
          <a:ext cx="1218240" cy="1194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423720</xdr:colOff>
      <xdr:row>0</xdr:row>
      <xdr:rowOff>85680</xdr:rowOff>
    </xdr:from>
    <xdr:to>
      <xdr:col>9</xdr:col>
      <xdr:colOff>734760</xdr:colOff>
      <xdr:row>4</xdr:row>
      <xdr:rowOff>148680</xdr:rowOff>
    </xdr:to>
    <xdr:pic>
      <xdr:nvPicPr>
        <xdr:cNvPr id="18" name="Obraz 4" descr=""/>
        <xdr:cNvPicPr/>
      </xdr:nvPicPr>
      <xdr:blipFill>
        <a:blip r:embed="rId2"/>
        <a:stretch/>
      </xdr:blipFill>
      <xdr:spPr>
        <a:xfrm>
          <a:off x="7290720" y="85680"/>
          <a:ext cx="1257120" cy="1278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31680</xdr:colOff>
      <xdr:row>49</xdr:row>
      <xdr:rowOff>58320</xdr:rowOff>
    </xdr:from>
    <xdr:to>
      <xdr:col>3</xdr:col>
      <xdr:colOff>142560</xdr:colOff>
      <xdr:row>52</xdr:row>
      <xdr:rowOff>44280</xdr:rowOff>
    </xdr:to>
    <xdr:pic>
      <xdr:nvPicPr>
        <xdr:cNvPr id="19" name="Obraz 6" descr=""/>
        <xdr:cNvPicPr/>
      </xdr:nvPicPr>
      <xdr:blipFill>
        <a:blip r:embed="rId3"/>
        <a:stretch/>
      </xdr:blipFill>
      <xdr:spPr>
        <a:xfrm>
          <a:off x="454680" y="11540520"/>
          <a:ext cx="1852560" cy="67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788040</xdr:colOff>
      <xdr:row>48</xdr:row>
      <xdr:rowOff>96840</xdr:rowOff>
    </xdr:from>
    <xdr:to>
      <xdr:col>10</xdr:col>
      <xdr:colOff>720360</xdr:colOff>
      <xdr:row>52</xdr:row>
      <xdr:rowOff>33840</xdr:rowOff>
    </xdr:to>
    <xdr:pic>
      <xdr:nvPicPr>
        <xdr:cNvPr id="20" name="Obraz 7" descr=""/>
        <xdr:cNvPicPr/>
      </xdr:nvPicPr>
      <xdr:blipFill>
        <a:blip r:embed="rId4"/>
        <a:stretch/>
      </xdr:blipFill>
      <xdr:spPr>
        <a:xfrm>
          <a:off x="6738480" y="11350440"/>
          <a:ext cx="2711160" cy="851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393840</xdr:colOff>
      <xdr:row>53</xdr:row>
      <xdr:rowOff>65160</xdr:rowOff>
    </xdr:from>
    <xdr:to>
      <xdr:col>6</xdr:col>
      <xdr:colOff>125280</xdr:colOff>
      <xdr:row>59</xdr:row>
      <xdr:rowOff>181080</xdr:rowOff>
    </xdr:to>
    <xdr:sp>
      <xdr:nvSpPr>
        <xdr:cNvPr id="21" name="Società Organizzatrice: S.C. CRAMMONT MONT BLANC…"/>
        <xdr:cNvSpPr/>
      </xdr:nvSpPr>
      <xdr:spPr>
        <a:xfrm>
          <a:off x="393840" y="12461760"/>
          <a:ext cx="4635000" cy="1487520"/>
        </a:xfrm>
        <a:prstGeom prst="rect">
          <a:avLst/>
        </a:prstGeom>
        <a:noFill/>
        <a:ln w="12700">
          <a:noFill/>
        </a:ln>
      </xdr:spPr>
      <xdr:style>
        <a:lnRef idx="0"/>
        <a:fillRef idx="0"/>
        <a:effectRef idx="0"/>
        <a:fontRef idx="minor"/>
      </xdr:style>
      <xdr:txBody>
        <a:bodyPr numCol="1" spcCol="0" lIns="50760" rIns="50760" tIns="50760" bIns="50760" anchor="t">
          <a:spAutoFit/>
        </a:bodyPr>
        <a:p>
          <a:pPr defTabSz="457200">
            <a:lnSpc>
              <a:spcPct val="100000"/>
            </a:lnSpc>
            <a:spcBef>
              <a:spcPts val="601"/>
            </a:spcBef>
            <a:tabLst>
              <a:tab algn="l" pos="0"/>
            </a:tabLst>
          </a:pPr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Organizator: KS "Bronek" ZLP - Bronisław Orawiec</a:t>
          </a:r>
          <a:endParaRPr b="0" lang="en-US" sz="1000" spc="-1" strike="noStrike">
            <a:latin typeface="Times New Roman"/>
          </a:endParaRPr>
        </a:p>
        <a:p>
          <a:pPr defTabSz="457200">
            <a:lnSpc>
              <a:spcPct val="100000"/>
            </a:lnSpc>
            <a:spcBef>
              <a:spcPts val="601"/>
            </a:spcBef>
            <a:tabLst>
              <a:tab algn="l" pos="0"/>
            </a:tabLst>
          </a:pPr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Realizator zawodów</a:t>
          </a:r>
          <a:r>
            <a:rPr b="0" lang="en-US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: S.C. CRAMMONT MONT BLANC</a:t>
          </a:r>
          <a:endParaRPr b="0" lang="en-US" sz="1000" spc="-1" strike="noStrike">
            <a:latin typeface="Times New Roman"/>
          </a:endParaRPr>
        </a:p>
        <a:p>
          <a:pPr defTabSz="457200">
            <a:lnSpc>
              <a:spcPct val="100000"/>
            </a:lnSpc>
            <a:spcBef>
              <a:spcPts val="601"/>
            </a:spcBef>
            <a:tabLst>
              <a:tab algn="l" pos="0"/>
            </a:tabLst>
          </a:pPr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MIejsce zawodów</a:t>
          </a:r>
          <a:r>
            <a:rPr b="0" lang="en-US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: COURMAYEUR</a:t>
          </a:r>
          <a:endParaRPr b="0" lang="en-US" sz="1000" spc="-1" strike="noStrike">
            <a:latin typeface="Times New Roman"/>
          </a:endParaRPr>
        </a:p>
        <a:p>
          <a:pPr defTabSz="457200">
            <a:lnSpc>
              <a:spcPct val="100000"/>
            </a:lnSpc>
            <a:spcBef>
              <a:spcPts val="601"/>
            </a:spcBef>
            <a:tabLst>
              <a:tab algn="l" pos="0"/>
            </a:tabLst>
          </a:pPr>
          <a:r>
            <a:rPr b="1" lang="pl-PL" sz="1000" spc="-1" strike="noStrike" u="sng">
              <a:solidFill>
                <a:srgbClr val="000000"/>
              </a:solidFill>
              <a:uFillTx/>
              <a:latin typeface="Calibri"/>
              <a:ea typeface="Helvetica Neue Light"/>
            </a:rPr>
            <a:t>Sędziowie</a:t>
          </a:r>
          <a:r>
            <a:rPr b="1" lang="en-US" sz="1000" spc="-1" strike="noStrike" u="sng">
              <a:solidFill>
                <a:srgbClr val="000000"/>
              </a:solidFill>
              <a:uFillTx/>
              <a:latin typeface="Calibri"/>
              <a:ea typeface="Helvetica Neue Light"/>
            </a:rPr>
            <a:t>:</a:t>
          </a:r>
          <a:br/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Pomiar czasu</a:t>
          </a:r>
          <a:r>
            <a:rPr b="0" lang="it-IT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 : MAGRO ORIETTA - REVELLO VILMA</a:t>
          </a:r>
          <a:r>
            <a:rPr b="0" lang="pl-PL" sz="1000" spc="-1" strike="noStrike">
              <a:solidFill>
                <a:srgbClr val="000000"/>
              </a:solidFill>
              <a:latin typeface="Times New Roman"/>
              <a:ea typeface="Helvetica Neue Light"/>
            </a:rPr>
            <a:t> </a:t>
          </a:r>
          <a:r>
            <a:rPr b="0" lang="it-IT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VEZZONI MARINO </a:t>
          </a:r>
          <a:br/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Dyrektor zawodów</a:t>
          </a:r>
          <a:r>
            <a:rPr b="0" lang="it-IT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: BAL MAURIZIO</a:t>
          </a:r>
          <a:br/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Dyrektor trasy</a:t>
          </a:r>
          <a:r>
            <a:rPr b="0" lang="it-IT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: BAL MAURIZIO</a:t>
          </a:r>
          <a:br/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Sędzia startowy</a:t>
          </a:r>
          <a:r>
            <a:rPr b="0" lang="it-IT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: CASTELNUOVO FILIPPO</a:t>
          </a:r>
          <a:br/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Sędzia na mecie</a:t>
          </a:r>
          <a:r>
            <a:rPr b="0" lang="it-IT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: VEZZONI MARINO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457200</xdr:colOff>
      <xdr:row>56</xdr:row>
      <xdr:rowOff>78120</xdr:rowOff>
    </xdr:from>
    <xdr:to>
      <xdr:col>8</xdr:col>
      <xdr:colOff>140040</xdr:colOff>
      <xdr:row>64</xdr:row>
      <xdr:rowOff>216000</xdr:rowOff>
    </xdr:to>
    <xdr:sp>
      <xdr:nvSpPr>
        <xdr:cNvPr id="22" name="DATI:…"/>
        <xdr:cNvSpPr/>
      </xdr:nvSpPr>
      <xdr:spPr>
        <a:xfrm>
          <a:off x="5360760" y="13160520"/>
          <a:ext cx="1646280" cy="1966680"/>
        </a:xfrm>
        <a:prstGeom prst="rect">
          <a:avLst/>
        </a:prstGeom>
        <a:noFill/>
        <a:ln w="12700">
          <a:noFill/>
        </a:ln>
      </xdr:spPr>
      <xdr:style>
        <a:lnRef idx="0"/>
        <a:fillRef idx="0"/>
        <a:effectRef idx="0"/>
        <a:fontRef idx="minor"/>
      </xdr:style>
      <xdr:txBody>
        <a:bodyPr numCol="1" spcCol="0" wrap="none" lIns="50760" rIns="50760" tIns="50760" bIns="50760" anchor="t">
          <a:noAutofit/>
        </a:bodyPr>
        <a:p>
          <a:pPr defTabSz="457200">
            <a:lnSpc>
              <a:spcPct val="100000"/>
            </a:lnSpc>
            <a:tabLst>
              <a:tab algn="l" pos="0"/>
            </a:tabLst>
          </a:pPr>
          <a:r>
            <a:rPr b="1" lang="pl-PL" sz="1000" spc="-1" strike="noStrike" u="sng">
              <a:solidFill>
                <a:srgbClr val="000000"/>
              </a:solidFill>
              <a:uFillTx/>
              <a:latin typeface="Calibri"/>
              <a:ea typeface="Helvetica Neue Light"/>
            </a:rPr>
            <a:t>Dane techniczne:</a:t>
          </a:r>
          <a:endParaRPr b="0" lang="en-US" sz="1000" spc="-1" strike="noStrike">
            <a:latin typeface="Times New Roman"/>
          </a:endParaRPr>
        </a:p>
        <a:p>
          <a:pPr defTabSz="457200">
            <a:lnSpc>
              <a:spcPct val="100000"/>
            </a:lnSpc>
            <a:tabLst>
              <a:tab algn="l" pos="0"/>
            </a:tabLst>
          </a:pPr>
          <a:r>
            <a:rPr b="0" lang="pl-PL" sz="1000" spc="-1" strike="noStrike">
              <a:solidFill>
                <a:srgbClr val="000000"/>
              </a:solidFill>
              <a:latin typeface="Calibri"/>
              <a:ea typeface="Helvetica Neue Light"/>
            </a:rPr>
            <a:t>Konkurencja: Slalom Gigant</a:t>
          </a:r>
          <a:endParaRPr b="0" lang="en-US" sz="1000" spc="-1" strike="noStrike">
            <a:latin typeface="Times New Roman"/>
          </a:endParaRPr>
        </a:p>
        <a:p>
          <a:pPr defTabSz="457200">
            <a:lnSpc>
              <a:spcPct val="100000"/>
            </a:lnSpc>
            <a:tabLst>
              <a:tab algn="l" pos="0"/>
            </a:tabLst>
          </a:pPr>
          <a:r>
            <a:rPr b="0" lang="pl-PL" sz="1000" spc="-1" strike="noStrike">
              <a:solidFill>
                <a:srgbClr val="000000"/>
              </a:solidFill>
              <a:latin typeface="Calibri"/>
              <a:ea typeface="Helvetica Neue Light"/>
            </a:rPr>
            <a:t>Data</a:t>
          </a:r>
          <a:r>
            <a:rPr b="0" lang="en-US" sz="1000" spc="-1" strike="noStrike">
              <a:solidFill>
                <a:srgbClr val="000000"/>
              </a:solidFill>
              <a:latin typeface="Calibri"/>
              <a:ea typeface="Helvetica Neue Light"/>
            </a:rPr>
            <a:t>:</a:t>
          </a:r>
          <a:r>
            <a:rPr b="0" lang="pl-PL" sz="1000" spc="-1" strike="noStrike">
              <a:solidFill>
                <a:srgbClr val="000000"/>
              </a:solidFill>
              <a:latin typeface="Calibri"/>
              <a:ea typeface="Helvetica Neue Light"/>
            </a:rPr>
            <a:t> 12. marca 2025</a:t>
          </a:r>
          <a:endParaRPr b="0" lang="en-US" sz="1000" spc="-1" strike="noStrike">
            <a:latin typeface="Times New Roman"/>
          </a:endParaRPr>
        </a:p>
        <a:p>
          <a:pPr defTabSz="457200">
            <a:lnSpc>
              <a:spcPct val="100000"/>
            </a:lnSpc>
            <a:tabLst>
              <a:tab algn="l" pos="0"/>
            </a:tabLst>
          </a:pPr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Początek zawodów</a:t>
          </a:r>
          <a:r>
            <a:rPr b="0" lang="en-US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: </a:t>
          </a:r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11:00</a:t>
          </a:r>
          <a:br/>
          <a:r>
            <a:rPr b="0" lang="pl-PL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Nadzór</a:t>
          </a:r>
          <a:r>
            <a:rPr b="0" lang="it-IT" sz="1000" spc="-1" strike="noStrike">
              <a:solidFill>
                <a:srgbClr val="000000"/>
              </a:solidFill>
              <a:latin typeface="Helvetica Neue Light"/>
              <a:ea typeface="Helvetica Neue Light"/>
            </a:rPr>
            <a:t>: BAL MAURIZIO</a:t>
          </a:r>
          <a:br/>
          <a:r>
            <a:rPr b="0" lang="pl-PL" sz="1200" spc="-1" strike="noStrike">
              <a:solidFill>
                <a:srgbClr val="000000"/>
              </a:solidFill>
              <a:latin typeface="Calibri"/>
              <a:ea typeface="Helvetica Neue Light"/>
            </a:rPr>
            <a:t>Stok narciarski: ARETU</a:t>
          </a:r>
          <a:endParaRPr b="0" lang="en-US" sz="1200" spc="-1" strike="noStrike">
            <a:latin typeface="Times New Roman"/>
          </a:endParaRPr>
        </a:p>
        <a:p>
          <a:pPr defTabSz="457200">
            <a:lnSpc>
              <a:spcPct val="100000"/>
            </a:lnSpc>
            <a:tabLst>
              <a:tab algn="l" pos="0"/>
            </a:tabLst>
          </a:pPr>
          <a:r>
            <a:rPr b="0" lang="pl-PL" sz="1200" spc="-1" strike="noStrike">
              <a:solidFill>
                <a:srgbClr val="000000"/>
              </a:solidFill>
              <a:latin typeface="Calibri"/>
              <a:ea typeface="Helvetica Neue Light"/>
            </a:rPr>
            <a:t>Wysokość: 2276 m npm</a:t>
          </a:r>
          <a:br/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820440</xdr:colOff>
      <xdr:row>19</xdr:row>
      <xdr:rowOff>78480</xdr:rowOff>
    </xdr:from>
    <xdr:to>
      <xdr:col>1</xdr:col>
      <xdr:colOff>820800</xdr:colOff>
      <xdr:row>19</xdr:row>
      <xdr:rowOff>78840</xdr:rowOff>
    </xdr:to>
    <xdr:pic>
      <xdr:nvPicPr>
        <xdr:cNvPr id="23" name="Pismo odręczne 2" descr=""/>
        <xdr:cNvPicPr/>
      </xdr:nvPicPr>
      <xdr:blipFill>
        <a:blip r:embed="rId1"/>
        <a:stretch/>
      </xdr:blipFill>
      <xdr:spPr>
        <a:xfrm>
          <a:off x="2007360" y="4809960"/>
          <a:ext cx="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19</xdr:row>
      <xdr:rowOff>78480</xdr:rowOff>
    </xdr:from>
    <xdr:to>
      <xdr:col>1</xdr:col>
      <xdr:colOff>114840</xdr:colOff>
      <xdr:row>19</xdr:row>
      <xdr:rowOff>78840</xdr:rowOff>
    </xdr:to>
    <xdr:pic>
      <xdr:nvPicPr>
        <xdr:cNvPr id="24" name="Pismo odręczne 5" descr=""/>
        <xdr:cNvPicPr/>
      </xdr:nvPicPr>
      <xdr:blipFill>
        <a:blip r:embed="rId2"/>
        <a:stretch/>
      </xdr:blipFill>
      <xdr:spPr>
        <a:xfrm>
          <a:off x="1301400" y="4809960"/>
          <a:ext cx="360" cy="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pane xSplit="0" ySplit="1" topLeftCell="A39" activePane="bottomLeft" state="frozen"/>
      <selection pane="topLeft" activeCell="A2" activeCellId="0" sqref="A2"/>
      <selection pane="bottomLeft" activeCell="C59" activeCellId="0" sqref="B54:I61"/>
    </sheetView>
  </sheetViews>
  <sheetFormatPr defaultColWidth="8.859375"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"/>
    <col collapsed="false" customWidth="true" hidden="false" outlineLevel="0" max="3" min="3" style="1" width="19.42"/>
    <col collapsed="false" customWidth="true" hidden="false" outlineLevel="0" max="4" min="4" style="1" width="21.84"/>
    <col collapsed="false" customWidth="true" hidden="true" outlineLevel="0" max="5" min="5" style="2" width="15.29"/>
    <col collapsed="false" customWidth="true" hidden="false" outlineLevel="0" max="6" min="6" style="3" width="11.85"/>
    <col collapsed="false" customWidth="true" hidden="false" outlineLevel="0" max="7" min="7" style="4" width="15.29"/>
    <col collapsed="false" customWidth="true" hidden="false" outlineLevel="0" max="8" min="8" style="1" width="16.14"/>
    <col collapsed="false" customWidth="true" hidden="false" outlineLevel="0" max="9" min="9" style="1" width="14.42"/>
    <col collapsed="false" customWidth="true" hidden="false" outlineLevel="0" max="10" min="10" style="1" width="12"/>
    <col collapsed="false" customWidth="true" hidden="false" outlineLevel="0" max="11" min="11" style="1" width="14.29"/>
    <col collapsed="false" customWidth="true" hidden="false" outlineLevel="0" max="12" min="12" style="1" width="37.71"/>
    <col collapsed="false" customWidth="true" hidden="false" outlineLevel="0" max="14" min="13" style="1" width="9.29"/>
    <col collapsed="false" customWidth="true" hidden="false" outlineLevel="0" max="15" min="15" style="1" width="15.71"/>
    <col collapsed="false" customWidth="true" hidden="false" outlineLevel="0" max="16" min="16" style="1" width="17"/>
    <col collapsed="false" customWidth="true" hidden="false" outlineLevel="0" max="1021" min="17" style="1" width="9.29"/>
    <col collapsed="false" customWidth="true" hidden="false" outlineLevel="0" max="1022" min="1022" style="5" width="10.29"/>
  </cols>
  <sheetData>
    <row r="1" customFormat="false" ht="24.45" hidden="true" customHeight="false" outlineLevel="0" collapsed="false">
      <c r="B1" s="6"/>
      <c r="C1" s="6"/>
      <c r="D1" s="6"/>
      <c r="E1" s="6"/>
      <c r="F1" s="6"/>
      <c r="G1" s="6"/>
      <c r="H1" s="6"/>
      <c r="I1" s="6"/>
      <c r="J1" s="7" t="s">
        <v>0</v>
      </c>
    </row>
    <row r="2" customFormat="false" ht="33" hidden="false" customHeight="true" outlineLevel="0" collapsed="false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H2" s="11"/>
      <c r="I2" s="11"/>
      <c r="J2" s="11"/>
      <c r="K2" s="12"/>
      <c r="L2" s="13" t="s">
        <v>7</v>
      </c>
    </row>
    <row r="3" customFormat="false" ht="40.5" hidden="false" customHeight="true" outlineLevel="0" collapsed="false">
      <c r="A3" s="8"/>
      <c r="B3" s="8"/>
      <c r="C3" s="8"/>
      <c r="D3" s="8"/>
      <c r="E3" s="9"/>
      <c r="F3" s="10"/>
      <c r="G3" s="14" t="s">
        <v>8</v>
      </c>
      <c r="H3" s="15" t="s">
        <v>9</v>
      </c>
      <c r="I3" s="15" t="s">
        <v>10</v>
      </c>
      <c r="J3" s="15" t="s">
        <v>11</v>
      </c>
      <c r="L3" s="13"/>
    </row>
    <row r="4" customFormat="false" ht="17.35" hidden="false" customHeight="false" outlineLevel="0" collapsed="false">
      <c r="A4" s="16" t="n">
        <v>1</v>
      </c>
      <c r="B4" s="17" t="n">
        <v>51</v>
      </c>
      <c r="C4" s="18" t="s">
        <v>12</v>
      </c>
      <c r="D4" s="19" t="s">
        <v>13</v>
      </c>
      <c r="E4" s="9" t="n">
        <f aca="false">2025-1994</f>
        <v>31</v>
      </c>
      <c r="F4" s="20" t="s">
        <v>14</v>
      </c>
      <c r="G4" s="21" t="n">
        <v>0.000365393518518519</v>
      </c>
      <c r="H4" s="21" t="n">
        <v>0.000630787037037037</v>
      </c>
      <c r="I4" s="21" t="n">
        <v>0.000367824074074074</v>
      </c>
      <c r="J4" s="21" t="n">
        <f aca="false">G4+I4</f>
        <v>0.000733217592592593</v>
      </c>
      <c r="L4" s="22" t="s">
        <v>15</v>
      </c>
    </row>
    <row r="5" customFormat="false" ht="17.35" hidden="false" customHeight="false" outlineLevel="0" collapsed="false">
      <c r="A5" s="16" t="n">
        <v>2</v>
      </c>
      <c r="B5" s="17" t="n">
        <v>52</v>
      </c>
      <c r="C5" s="18" t="s">
        <v>16</v>
      </c>
      <c r="D5" s="19" t="s">
        <v>17</v>
      </c>
      <c r="E5" s="9" t="n">
        <f aca="false">2025-1979</f>
        <v>46</v>
      </c>
      <c r="F5" s="20" t="s">
        <v>18</v>
      </c>
      <c r="G5" s="21" t="n">
        <v>0.000348611111111111</v>
      </c>
      <c r="H5" s="21" t="n">
        <v>0.000329976851851852</v>
      </c>
      <c r="I5" s="21" t="n">
        <v>0.000327662037037037</v>
      </c>
      <c r="J5" s="21" t="n">
        <f aca="false">H5+I5</f>
        <v>0.000657638888888889</v>
      </c>
      <c r="L5" s="22" t="s">
        <v>15</v>
      </c>
    </row>
    <row r="6" customFormat="false" ht="17.35" hidden="false" customHeight="false" outlineLevel="0" collapsed="false">
      <c r="A6" s="23"/>
      <c r="B6" s="23"/>
      <c r="C6" s="23"/>
      <c r="D6" s="23"/>
      <c r="E6" s="24"/>
      <c r="F6" s="25"/>
      <c r="G6" s="23"/>
      <c r="H6" s="23"/>
      <c r="I6" s="23"/>
      <c r="J6" s="23"/>
      <c r="L6" s="26"/>
    </row>
    <row r="7" customFormat="false" ht="17.35" hidden="false" customHeight="false" outlineLevel="0" collapsed="false">
      <c r="A7" s="16" t="n">
        <v>1</v>
      </c>
      <c r="B7" s="17" t="n">
        <v>58</v>
      </c>
      <c r="C7" s="18" t="s">
        <v>19</v>
      </c>
      <c r="D7" s="19" t="s">
        <v>20</v>
      </c>
      <c r="E7" s="9" t="n">
        <v>68</v>
      </c>
      <c r="F7" s="20" t="s">
        <v>18</v>
      </c>
      <c r="G7" s="21" t="n">
        <v>0.00028287037037037</v>
      </c>
      <c r="H7" s="21" t="n">
        <v>0.000292476851851852</v>
      </c>
      <c r="I7" s="21" t="n">
        <v>0.000297222222222222</v>
      </c>
      <c r="J7" s="21" t="n">
        <f aca="false">G7+H7</f>
        <v>0.000575347222222222</v>
      </c>
      <c r="L7" s="22" t="s">
        <v>21</v>
      </c>
    </row>
    <row r="8" customFormat="false" ht="17.35" hidden="false" customHeight="false" outlineLevel="0" collapsed="false">
      <c r="A8" s="16" t="n">
        <v>2</v>
      </c>
      <c r="B8" s="17" t="n">
        <v>57</v>
      </c>
      <c r="C8" s="18" t="s">
        <v>22</v>
      </c>
      <c r="D8" s="19" t="s">
        <v>23</v>
      </c>
      <c r="E8" s="9" t="n">
        <v>69</v>
      </c>
      <c r="F8" s="20" t="s">
        <v>24</v>
      </c>
      <c r="G8" s="21" t="n">
        <v>0.000305208333333333</v>
      </c>
      <c r="H8" s="27" t="s">
        <v>25</v>
      </c>
      <c r="I8" s="21" t="n">
        <v>0.000317361111111111</v>
      </c>
      <c r="J8" s="21" t="n">
        <f aca="false">G8+I8</f>
        <v>0.000622569444444444</v>
      </c>
      <c r="L8" s="22" t="s">
        <v>21</v>
      </c>
    </row>
    <row r="9" customFormat="false" ht="17.35" hidden="false" customHeight="false" outlineLevel="0" collapsed="false">
      <c r="A9" s="16" t="n">
        <v>3</v>
      </c>
      <c r="B9" s="17" t="n">
        <v>53</v>
      </c>
      <c r="C9" s="18" t="s">
        <v>26</v>
      </c>
      <c r="D9" s="19" t="s">
        <v>27</v>
      </c>
      <c r="E9" s="9" t="n">
        <v>70</v>
      </c>
      <c r="F9" s="20" t="s">
        <v>18</v>
      </c>
      <c r="G9" s="21" t="n">
        <v>0.000323148148148148</v>
      </c>
      <c r="H9" s="21" t="n">
        <v>0.000345833333333333</v>
      </c>
      <c r="I9" s="21" t="n">
        <v>0.00035787037037037</v>
      </c>
      <c r="J9" s="21" t="n">
        <f aca="false">G9+H9</f>
        <v>0.000668981481481481</v>
      </c>
      <c r="L9" s="22" t="s">
        <v>21</v>
      </c>
    </row>
    <row r="10" customFormat="false" ht="17.35" hidden="false" customHeight="false" outlineLevel="0" collapsed="false">
      <c r="A10" s="16" t="n">
        <v>4</v>
      </c>
      <c r="B10" s="17" t="n">
        <v>59</v>
      </c>
      <c r="C10" s="18" t="s">
        <v>28</v>
      </c>
      <c r="D10" s="19" t="s">
        <v>29</v>
      </c>
      <c r="E10" s="9" t="n">
        <f aca="false">2025-1958</f>
        <v>67</v>
      </c>
      <c r="F10" s="20" t="s">
        <v>18</v>
      </c>
      <c r="G10" s="21" t="n">
        <v>0.00041712962962963</v>
      </c>
      <c r="H10" s="21" t="n">
        <v>0.000400810185185185</v>
      </c>
      <c r="I10" s="21" t="n">
        <v>0.000434375</v>
      </c>
      <c r="J10" s="21" t="n">
        <f aca="false">G10+H10</f>
        <v>0.000817939814814815</v>
      </c>
      <c r="L10" s="22" t="s">
        <v>21</v>
      </c>
    </row>
    <row r="11" customFormat="false" ht="17.35" hidden="false" customHeight="false" outlineLevel="0" collapsed="false">
      <c r="A11" s="16" t="n">
        <v>5</v>
      </c>
      <c r="B11" s="17" t="n">
        <v>60</v>
      </c>
      <c r="C11" s="18" t="s">
        <v>30</v>
      </c>
      <c r="D11" s="19" t="s">
        <v>31</v>
      </c>
      <c r="E11" s="9" t="n">
        <v>68</v>
      </c>
      <c r="F11" s="20" t="s">
        <v>14</v>
      </c>
      <c r="G11" s="21" t="n">
        <v>0.000784490740740741</v>
      </c>
      <c r="H11" s="27" t="s">
        <v>32</v>
      </c>
      <c r="I11" s="27" t="s">
        <v>32</v>
      </c>
      <c r="J11" s="21" t="e">
        <f aca="false">G11+H11</f>
        <v>#VALUE!</v>
      </c>
      <c r="L11" s="22" t="s">
        <v>21</v>
      </c>
    </row>
    <row r="12" customFormat="false" ht="17.35" hidden="false" customHeight="false" outlineLevel="0" collapsed="false">
      <c r="A12" s="23"/>
      <c r="B12" s="23"/>
      <c r="C12" s="23"/>
      <c r="D12" s="23"/>
      <c r="E12" s="24"/>
      <c r="F12" s="25"/>
      <c r="G12" s="23"/>
      <c r="H12" s="23"/>
      <c r="I12" s="23"/>
      <c r="J12" s="23"/>
      <c r="L12" s="26"/>
    </row>
    <row r="13" customFormat="false" ht="17.35" hidden="false" customHeight="false" outlineLevel="0" collapsed="false">
      <c r="A13" s="16" t="n">
        <v>1</v>
      </c>
      <c r="B13" s="17" t="n">
        <v>64</v>
      </c>
      <c r="C13" s="18" t="s">
        <v>33</v>
      </c>
      <c r="D13" s="19" t="s">
        <v>34</v>
      </c>
      <c r="E13" s="9" t="n">
        <v>64</v>
      </c>
      <c r="F13" s="20" t="s">
        <v>18</v>
      </c>
      <c r="G13" s="21" t="n">
        <v>0.000289351851851852</v>
      </c>
      <c r="H13" s="21" t="n">
        <v>0.000300115740740741</v>
      </c>
      <c r="I13" s="21" t="n">
        <v>0.00029375</v>
      </c>
      <c r="J13" s="21" t="n">
        <f aca="false">G13+I13</f>
        <v>0.000583101851851852</v>
      </c>
      <c r="L13" s="22" t="s">
        <v>35</v>
      </c>
    </row>
    <row r="14" customFormat="false" ht="17.35" hidden="false" customHeight="false" outlineLevel="0" collapsed="false">
      <c r="A14" s="16" t="n">
        <v>2</v>
      </c>
      <c r="B14" s="17" t="n">
        <v>63</v>
      </c>
      <c r="C14" s="18" t="s">
        <v>28</v>
      </c>
      <c r="D14" s="19" t="s">
        <v>36</v>
      </c>
      <c r="E14" s="9" t="n">
        <v>53</v>
      </c>
      <c r="F14" s="20" t="s">
        <v>18</v>
      </c>
      <c r="G14" s="21" t="n">
        <v>0.000368287037037037</v>
      </c>
      <c r="H14" s="21" t="n">
        <v>0.000338888888888889</v>
      </c>
      <c r="I14" s="21" t="n">
        <v>0.000325925925925926</v>
      </c>
      <c r="J14" s="21" t="n">
        <f aca="false">H14+I14</f>
        <v>0.000664814814814815</v>
      </c>
      <c r="L14" s="22" t="s">
        <v>35</v>
      </c>
    </row>
    <row r="15" customFormat="false" ht="17.35" hidden="false" customHeight="false" outlineLevel="0" collapsed="false">
      <c r="A15" s="16" t="n">
        <v>3</v>
      </c>
      <c r="B15" s="17" t="n">
        <v>62</v>
      </c>
      <c r="C15" s="18" t="s">
        <v>37</v>
      </c>
      <c r="D15" s="19" t="s">
        <v>38</v>
      </c>
      <c r="E15" s="9" t="n">
        <v>53</v>
      </c>
      <c r="F15" s="20" t="s">
        <v>14</v>
      </c>
      <c r="G15" s="21" t="n">
        <v>0.000345023148148148</v>
      </c>
      <c r="H15" s="21" t="n">
        <v>0.000361921296296296</v>
      </c>
      <c r="I15" s="21" t="n">
        <v>0.000372916666666667</v>
      </c>
      <c r="J15" s="21" t="n">
        <f aca="false">G15+H15</f>
        <v>0.000706944444444444</v>
      </c>
      <c r="L15" s="22" t="s">
        <v>35</v>
      </c>
    </row>
    <row r="16" customFormat="false" ht="17.35" hidden="false" customHeight="false" outlineLevel="0" collapsed="false">
      <c r="A16" s="16" t="n">
        <v>4</v>
      </c>
      <c r="B16" s="17" t="n">
        <v>61</v>
      </c>
      <c r="C16" s="18" t="s">
        <v>39</v>
      </c>
      <c r="D16" s="19" t="s">
        <v>40</v>
      </c>
      <c r="E16" s="9" t="n">
        <f aca="false">2025-1962</f>
        <v>63</v>
      </c>
      <c r="F16" s="20" t="s">
        <v>18</v>
      </c>
      <c r="G16" s="21" t="n">
        <v>0.000388310185185185</v>
      </c>
      <c r="H16" s="27" t="s">
        <v>41</v>
      </c>
      <c r="I16" s="21" t="n">
        <v>0.000433564814814815</v>
      </c>
      <c r="J16" s="21" t="n">
        <f aca="false">G16+I16</f>
        <v>0.000821875</v>
      </c>
      <c r="L16" s="22" t="s">
        <v>35</v>
      </c>
    </row>
    <row r="17" customFormat="false" ht="17.35" hidden="false" customHeight="false" outlineLevel="0" collapsed="false">
      <c r="A17" s="23"/>
      <c r="B17" s="23"/>
      <c r="C17" s="23"/>
      <c r="D17" s="23"/>
      <c r="E17" s="24"/>
      <c r="F17" s="25"/>
      <c r="G17" s="23"/>
      <c r="H17" s="23"/>
      <c r="I17" s="23"/>
      <c r="J17" s="23"/>
      <c r="L17" s="26"/>
    </row>
    <row r="18" customFormat="false" ht="17.35" hidden="false" customHeight="false" outlineLevel="0" collapsed="false">
      <c r="A18" s="16" t="n">
        <v>1</v>
      </c>
      <c r="B18" s="17" t="n">
        <v>67</v>
      </c>
      <c r="C18" s="18" t="s">
        <v>42</v>
      </c>
      <c r="D18" s="19" t="s">
        <v>43</v>
      </c>
      <c r="E18" s="9" t="n">
        <v>32</v>
      </c>
      <c r="F18" s="20" t="s">
        <v>18</v>
      </c>
      <c r="G18" s="21" t="n">
        <v>0.000287152777777778</v>
      </c>
      <c r="H18" s="21" t="n">
        <v>0.000284259259259259</v>
      </c>
      <c r="I18" s="21" t="n">
        <v>0.000287384259259259</v>
      </c>
      <c r="J18" s="21" t="n">
        <f aca="false">G18+H18</f>
        <v>0.000571412037037037</v>
      </c>
      <c r="L18" s="22" t="s">
        <v>44</v>
      </c>
    </row>
    <row r="19" customFormat="false" ht="17.35" hidden="false" customHeight="false" outlineLevel="0" collapsed="false">
      <c r="A19" s="16" t="n">
        <v>2</v>
      </c>
      <c r="B19" s="17" t="n">
        <v>65</v>
      </c>
      <c r="C19" s="18" t="s">
        <v>45</v>
      </c>
      <c r="D19" s="19" t="s">
        <v>46</v>
      </c>
      <c r="E19" s="9" t="n">
        <v>29</v>
      </c>
      <c r="F19" s="20" t="s">
        <v>18</v>
      </c>
      <c r="G19" s="21" t="n">
        <v>0.000330439814814815</v>
      </c>
      <c r="H19" s="21" t="n">
        <v>0.000338194444444444</v>
      </c>
      <c r="I19" s="21" t="n">
        <v>0.000348958333333333</v>
      </c>
      <c r="J19" s="21" t="n">
        <f aca="false">G19+H19</f>
        <v>0.000668634259259259</v>
      </c>
      <c r="L19" s="22" t="s">
        <v>44</v>
      </c>
    </row>
    <row r="20" customFormat="false" ht="17.35" hidden="false" customHeight="false" outlineLevel="0" collapsed="false">
      <c r="A20" s="16" t="n">
        <v>3</v>
      </c>
      <c r="B20" s="17" t="n">
        <v>66</v>
      </c>
      <c r="C20" s="18" t="s">
        <v>47</v>
      </c>
      <c r="D20" s="19" t="s">
        <v>48</v>
      </c>
      <c r="E20" s="9" t="n">
        <v>36</v>
      </c>
      <c r="F20" s="20" t="s">
        <v>14</v>
      </c>
      <c r="G20" s="21" t="n">
        <v>0.000496643518518518</v>
      </c>
      <c r="H20" s="21" t="n">
        <v>0.00048275462962963</v>
      </c>
      <c r="I20" s="21" t="n">
        <v>0.000434143518518519</v>
      </c>
      <c r="J20" s="21" t="n">
        <f aca="false">I20+H20</f>
        <v>0.000916898148148149</v>
      </c>
      <c r="L20" s="22" t="s">
        <v>44</v>
      </c>
    </row>
    <row r="21" customFormat="false" ht="17.35" hidden="false" customHeight="false" outlineLevel="0" collapsed="false">
      <c r="A21" s="23"/>
      <c r="B21" s="23"/>
      <c r="C21" s="23"/>
      <c r="D21" s="23"/>
      <c r="E21" s="24"/>
      <c r="F21" s="25"/>
      <c r="G21" s="23"/>
      <c r="H21" s="23"/>
      <c r="I21" s="23"/>
      <c r="J21" s="23"/>
      <c r="L21" s="26"/>
    </row>
    <row r="22" customFormat="false" ht="17.35" hidden="false" customHeight="false" outlineLevel="0" collapsed="false">
      <c r="A22" s="16" t="n">
        <v>1</v>
      </c>
      <c r="B22" s="28" t="n">
        <v>70</v>
      </c>
      <c r="C22" s="18" t="s">
        <v>49</v>
      </c>
      <c r="D22" s="19" t="s">
        <v>50</v>
      </c>
      <c r="E22" s="29" t="n">
        <f aca="false">2025-1961</f>
        <v>64</v>
      </c>
      <c r="F22" s="20" t="s">
        <v>18</v>
      </c>
      <c r="G22" s="21" t="n">
        <v>0.000257523148148148</v>
      </c>
      <c r="H22" s="21" t="n">
        <v>0.000268981481481482</v>
      </c>
      <c r="I22" s="21" t="n">
        <v>0.000267361111111111</v>
      </c>
      <c r="J22" s="21" t="n">
        <f aca="false">G22+I22</f>
        <v>0.000524884259259259</v>
      </c>
      <c r="L22" s="22" t="s">
        <v>51</v>
      </c>
      <c r="O22" s="30"/>
      <c r="P22" s="30"/>
    </row>
    <row r="23" customFormat="false" ht="17.35" hidden="false" customHeight="false" outlineLevel="0" collapsed="false">
      <c r="A23" s="16" t="n">
        <v>2</v>
      </c>
      <c r="B23" s="28" t="n">
        <v>68</v>
      </c>
      <c r="C23" s="18" t="s">
        <v>52</v>
      </c>
      <c r="D23" s="19" t="s">
        <v>53</v>
      </c>
      <c r="E23" s="29" t="n">
        <v>62</v>
      </c>
      <c r="F23" s="20" t="s">
        <v>18</v>
      </c>
      <c r="G23" s="21" t="n">
        <v>0.000342361111111111</v>
      </c>
      <c r="H23" s="21" t="n">
        <v>0.000364583333333333</v>
      </c>
      <c r="I23" s="21" t="n">
        <v>0.00035</v>
      </c>
      <c r="J23" s="21" t="n">
        <f aca="false">G23+I23</f>
        <v>0.000692361111111111</v>
      </c>
      <c r="L23" s="22" t="s">
        <v>51</v>
      </c>
      <c r="O23" s="30"/>
      <c r="P23" s="30"/>
    </row>
    <row r="24" customFormat="false" ht="17.35" hidden="false" customHeight="false" outlineLevel="0" collapsed="false">
      <c r="A24" s="16" t="n">
        <v>3</v>
      </c>
      <c r="B24" s="28" t="n">
        <v>69</v>
      </c>
      <c r="C24" s="18" t="s">
        <v>54</v>
      </c>
      <c r="D24" s="19" t="s">
        <v>55</v>
      </c>
      <c r="E24" s="29" t="n">
        <v>50</v>
      </c>
      <c r="F24" s="20" t="s">
        <v>18</v>
      </c>
      <c r="G24" s="21" t="n">
        <v>0.000447916666666667</v>
      </c>
      <c r="H24" s="21" t="n">
        <v>0.00043125</v>
      </c>
      <c r="I24" s="27" t="s">
        <v>32</v>
      </c>
      <c r="J24" s="21" t="n">
        <f aca="false">G24+H24</f>
        <v>0.000879166666666667</v>
      </c>
      <c r="L24" s="22" t="s">
        <v>51</v>
      </c>
      <c r="O24" s="30"/>
      <c r="P24" s="30"/>
    </row>
    <row r="25" customFormat="false" ht="17.35" hidden="false" customHeight="false" outlineLevel="0" collapsed="false">
      <c r="A25" s="23"/>
      <c r="B25" s="23"/>
      <c r="C25" s="23"/>
      <c r="D25" s="23"/>
      <c r="E25" s="24"/>
      <c r="F25" s="25"/>
      <c r="G25" s="23"/>
      <c r="H25" s="23"/>
      <c r="I25" s="23"/>
      <c r="J25" s="23"/>
      <c r="L25" s="26"/>
    </row>
    <row r="26" customFormat="false" ht="17.35" hidden="false" customHeight="false" outlineLevel="0" collapsed="false">
      <c r="A26" s="16" t="n">
        <v>1</v>
      </c>
      <c r="B26" s="28" t="n">
        <v>71</v>
      </c>
      <c r="C26" s="18" t="s">
        <v>56</v>
      </c>
      <c r="D26" s="19" t="s">
        <v>57</v>
      </c>
      <c r="E26" s="29" t="n">
        <f aca="false">2025-1997</f>
        <v>28</v>
      </c>
      <c r="F26" s="20" t="s">
        <v>24</v>
      </c>
      <c r="G26" s="21" t="n">
        <v>0.000255439814814815</v>
      </c>
      <c r="H26" s="21" t="n">
        <v>0.000255439814814815</v>
      </c>
      <c r="I26" s="21" t="n">
        <v>0.000250347222222222</v>
      </c>
      <c r="J26" s="21" t="n">
        <f aca="false">G26+I26</f>
        <v>0.000505787037037037</v>
      </c>
      <c r="L26" s="22" t="s">
        <v>58</v>
      </c>
      <c r="O26" s="30"/>
      <c r="P26" s="30"/>
    </row>
    <row r="27" customFormat="false" ht="17.35" hidden="false" customHeight="false" outlineLevel="0" collapsed="false">
      <c r="A27" s="23"/>
      <c r="B27" s="23"/>
      <c r="C27" s="23"/>
      <c r="D27" s="23"/>
      <c r="E27" s="24"/>
      <c r="F27" s="25"/>
      <c r="G27" s="23"/>
      <c r="H27" s="23"/>
      <c r="I27" s="23"/>
      <c r="J27" s="23"/>
      <c r="L27" s="26"/>
    </row>
    <row r="28" customFormat="false" ht="17.35" hidden="false" customHeight="false" outlineLevel="0" collapsed="false">
      <c r="A28" s="16" t="n">
        <v>1</v>
      </c>
      <c r="B28" s="28" t="n">
        <v>72</v>
      </c>
      <c r="C28" s="18" t="s">
        <v>59</v>
      </c>
      <c r="D28" s="19" t="s">
        <v>60</v>
      </c>
      <c r="E28" s="29" t="n">
        <v>77</v>
      </c>
      <c r="F28" s="20" t="s">
        <v>24</v>
      </c>
      <c r="G28" s="21" t="n">
        <v>0.000248263888888889</v>
      </c>
      <c r="H28" s="21" t="n">
        <v>0.00025162037037037</v>
      </c>
      <c r="I28" s="21" t="n">
        <v>0.000265162037037037</v>
      </c>
      <c r="J28" s="21" t="n">
        <f aca="false">G28+H28</f>
        <v>0.000499884259259259</v>
      </c>
      <c r="L28" s="22" t="s">
        <v>61</v>
      </c>
      <c r="O28" s="30"/>
      <c r="P28" s="30"/>
    </row>
    <row r="29" customFormat="false" ht="17.35" hidden="false" customHeight="false" outlineLevel="0" collapsed="false">
      <c r="A29" s="23"/>
      <c r="B29" s="23"/>
      <c r="C29" s="23"/>
      <c r="D29" s="23"/>
      <c r="E29" s="24"/>
      <c r="F29" s="25"/>
      <c r="G29" s="23"/>
      <c r="H29" s="23"/>
      <c r="I29" s="23"/>
      <c r="J29" s="23"/>
      <c r="L29" s="26"/>
    </row>
    <row r="30" customFormat="false" ht="17.35" hidden="false" customHeight="false" outlineLevel="0" collapsed="false">
      <c r="A30" s="16" t="n">
        <v>1</v>
      </c>
      <c r="B30" s="17" t="n">
        <v>78</v>
      </c>
      <c r="C30" s="18" t="s">
        <v>62</v>
      </c>
      <c r="D30" s="19" t="s">
        <v>43</v>
      </c>
      <c r="E30" s="9" t="n">
        <v>62</v>
      </c>
      <c r="F30" s="20" t="s">
        <v>18</v>
      </c>
      <c r="G30" s="21" t="n">
        <v>0.000251967592592593</v>
      </c>
      <c r="H30" s="21" t="n">
        <v>0.000245949074074074</v>
      </c>
      <c r="I30" s="21" t="n">
        <v>0.000246296296296296</v>
      </c>
      <c r="J30" s="21" t="n">
        <f aca="false">H30+I30</f>
        <v>0.00049224537037037</v>
      </c>
      <c r="L30" s="22" t="s">
        <v>63</v>
      </c>
      <c r="O30" s="30"/>
      <c r="P30" s="30"/>
    </row>
    <row r="31" customFormat="false" ht="17.35" hidden="false" customHeight="false" outlineLevel="0" collapsed="false">
      <c r="A31" s="16" t="n">
        <v>2</v>
      </c>
      <c r="B31" s="17" t="n">
        <v>79</v>
      </c>
      <c r="C31" s="18" t="s">
        <v>64</v>
      </c>
      <c r="D31" s="19" t="s">
        <v>34</v>
      </c>
      <c r="E31" s="9" t="n">
        <v>66</v>
      </c>
      <c r="F31" s="20" t="s">
        <v>18</v>
      </c>
      <c r="G31" s="21" t="n">
        <v>0.000271412037037037</v>
      </c>
      <c r="H31" s="21" t="n">
        <v>0.000271180555555556</v>
      </c>
      <c r="I31" s="21" t="n">
        <v>0.000270949074074074</v>
      </c>
      <c r="J31" s="21" t="n">
        <f aca="false">H31+I31</f>
        <v>0.00054212962962963</v>
      </c>
      <c r="L31" s="22" t="s">
        <v>63</v>
      </c>
      <c r="O31" s="30"/>
      <c r="P31" s="30"/>
    </row>
    <row r="32" customFormat="false" ht="17.35" hidden="false" customHeight="false" outlineLevel="0" collapsed="false">
      <c r="A32" s="16" t="n">
        <v>3</v>
      </c>
      <c r="B32" s="28" t="n">
        <v>75</v>
      </c>
      <c r="C32" s="18" t="s">
        <v>65</v>
      </c>
      <c r="D32" s="19" t="s">
        <v>66</v>
      </c>
      <c r="E32" s="29" t="n">
        <v>65</v>
      </c>
      <c r="F32" s="20" t="s">
        <v>18</v>
      </c>
      <c r="G32" s="21" t="n">
        <v>0.000286574074074074</v>
      </c>
      <c r="H32" s="21" t="n">
        <v>0.000285300925925926</v>
      </c>
      <c r="I32" s="21" t="n">
        <v>0.000284837962962963</v>
      </c>
      <c r="J32" s="21" t="n">
        <f aca="false">H32+I32</f>
        <v>0.000570138888888889</v>
      </c>
      <c r="L32" s="22" t="s">
        <v>63</v>
      </c>
      <c r="O32" s="30"/>
      <c r="P32" s="30"/>
    </row>
    <row r="33" customFormat="false" ht="17.35" hidden="false" customHeight="false" outlineLevel="0" collapsed="false">
      <c r="A33" s="16" t="n">
        <v>4</v>
      </c>
      <c r="B33" s="17" t="n">
        <v>81</v>
      </c>
      <c r="C33" s="18" t="s">
        <v>67</v>
      </c>
      <c r="D33" s="19" t="s">
        <v>68</v>
      </c>
      <c r="E33" s="9" t="n">
        <v>64</v>
      </c>
      <c r="F33" s="20" t="s">
        <v>14</v>
      </c>
      <c r="G33" s="21" t="n">
        <v>0.000307638888888889</v>
      </c>
      <c r="H33" s="21" t="n">
        <v>0.000293171296296296</v>
      </c>
      <c r="I33" s="21" t="n">
        <v>0.000288194444444444</v>
      </c>
      <c r="J33" s="21" t="n">
        <f aca="false">H33+I33</f>
        <v>0.00058136574074074</v>
      </c>
      <c r="L33" s="22" t="s">
        <v>63</v>
      </c>
      <c r="O33" s="30"/>
      <c r="P33" s="30"/>
    </row>
    <row r="34" customFormat="false" ht="17.35" hidden="false" customHeight="false" outlineLevel="0" collapsed="false">
      <c r="A34" s="16" t="n">
        <v>5</v>
      </c>
      <c r="B34" s="17" t="n">
        <v>80</v>
      </c>
      <c r="C34" s="18" t="s">
        <v>67</v>
      </c>
      <c r="D34" s="19" t="s">
        <v>69</v>
      </c>
      <c r="E34" s="9" t="n">
        <v>64</v>
      </c>
      <c r="F34" s="20" t="s">
        <v>14</v>
      </c>
      <c r="G34" s="21" t="n">
        <v>0.000312152777777778</v>
      </c>
      <c r="H34" s="21" t="n">
        <v>0.00030462962962963</v>
      </c>
      <c r="I34" s="27" t="s">
        <v>41</v>
      </c>
      <c r="J34" s="21" t="n">
        <f aca="false">G34+H34</f>
        <v>0.000616782407407408</v>
      </c>
      <c r="L34" s="22" t="s">
        <v>63</v>
      </c>
      <c r="O34" s="30"/>
      <c r="P34" s="30"/>
    </row>
    <row r="35" customFormat="false" ht="17.35" hidden="false" customHeight="false" outlineLevel="0" collapsed="false">
      <c r="A35" s="16" t="n">
        <v>6</v>
      </c>
      <c r="B35" s="28" t="n">
        <v>74</v>
      </c>
      <c r="C35" s="18" t="s">
        <v>67</v>
      </c>
      <c r="D35" s="19" t="s">
        <v>70</v>
      </c>
      <c r="E35" s="29" t="n">
        <v>62</v>
      </c>
      <c r="F35" s="20" t="s">
        <v>71</v>
      </c>
      <c r="G35" s="21" t="n">
        <v>0.000311805555555556</v>
      </c>
      <c r="H35" s="21" t="n">
        <v>0.000308333333333333</v>
      </c>
      <c r="I35" s="21" t="n">
        <v>0.000310069444444444</v>
      </c>
      <c r="J35" s="21" t="n">
        <f aca="false">H35+I35</f>
        <v>0.000618402777777777</v>
      </c>
      <c r="L35" s="22" t="s">
        <v>63</v>
      </c>
      <c r="O35" s="30"/>
      <c r="P35" s="30"/>
    </row>
    <row r="36" customFormat="false" ht="17.35" hidden="false" customHeight="false" outlineLevel="0" collapsed="false">
      <c r="A36" s="16" t="n">
        <v>7</v>
      </c>
      <c r="B36" s="28" t="n">
        <v>76</v>
      </c>
      <c r="C36" s="18" t="s">
        <v>72</v>
      </c>
      <c r="D36" s="19" t="s">
        <v>73</v>
      </c>
      <c r="E36" s="29" t="n">
        <v>69</v>
      </c>
      <c r="F36" s="20" t="s">
        <v>18</v>
      </c>
      <c r="G36" s="21" t="n">
        <v>0.000308101851851852</v>
      </c>
      <c r="H36" s="21" t="n">
        <v>0.000332523148148148</v>
      </c>
      <c r="I36" s="21" t="n">
        <v>0.000322569444444444</v>
      </c>
      <c r="J36" s="21" t="n">
        <f aca="false">G36+I36</f>
        <v>0.000630671296296296</v>
      </c>
      <c r="L36" s="22" t="s">
        <v>63</v>
      </c>
      <c r="O36" s="30"/>
      <c r="P36" s="30"/>
    </row>
    <row r="37" customFormat="false" ht="17.35" hidden="false" customHeight="false" outlineLevel="0" collapsed="false">
      <c r="A37" s="16" t="n">
        <v>8</v>
      </c>
      <c r="B37" s="28" t="n">
        <v>73</v>
      </c>
      <c r="C37" s="18" t="s">
        <v>74</v>
      </c>
      <c r="D37" s="19" t="s">
        <v>75</v>
      </c>
      <c r="E37" s="29" t="n">
        <v>60</v>
      </c>
      <c r="F37" s="20" t="s">
        <v>18</v>
      </c>
      <c r="G37" s="21" t="n">
        <v>0.000326273148148148</v>
      </c>
      <c r="H37" s="21" t="n">
        <v>0.000314236111111111</v>
      </c>
      <c r="I37" s="21" t="n">
        <v>0.000329398148148148</v>
      </c>
      <c r="J37" s="21" t="n">
        <f aca="false">G37+H37</f>
        <v>0.000640509259259259</v>
      </c>
      <c r="L37" s="22" t="s">
        <v>63</v>
      </c>
      <c r="O37" s="30"/>
      <c r="P37" s="30"/>
    </row>
    <row r="38" customFormat="false" ht="17.35" hidden="false" customHeight="false" outlineLevel="0" collapsed="false">
      <c r="A38" s="23"/>
      <c r="B38" s="23"/>
      <c r="C38" s="23"/>
      <c r="D38" s="23"/>
      <c r="E38" s="24"/>
      <c r="F38" s="25"/>
      <c r="G38" s="23"/>
      <c r="H38" s="23"/>
      <c r="I38" s="23"/>
      <c r="J38" s="23"/>
      <c r="L38" s="26"/>
    </row>
    <row r="39" customFormat="false" ht="17.35" hidden="false" customHeight="false" outlineLevel="0" collapsed="false">
      <c r="A39" s="16" t="n">
        <v>1</v>
      </c>
      <c r="B39" s="17" t="n">
        <v>82</v>
      </c>
      <c r="C39" s="18" t="s">
        <v>76</v>
      </c>
      <c r="D39" s="19" t="s">
        <v>77</v>
      </c>
      <c r="E39" s="9" t="n">
        <v>57</v>
      </c>
      <c r="F39" s="20" t="s">
        <v>14</v>
      </c>
      <c r="G39" s="21" t="n">
        <v>0.000304398148148148</v>
      </c>
      <c r="H39" s="21" t="n">
        <v>0.000286111111111111</v>
      </c>
      <c r="I39" s="21" t="s">
        <v>32</v>
      </c>
      <c r="J39" s="21" t="n">
        <f aca="false">G39+H39</f>
        <v>0.000590509259259259</v>
      </c>
      <c r="L39" s="22" t="s">
        <v>78</v>
      </c>
      <c r="O39" s="30"/>
      <c r="P39" s="30"/>
    </row>
    <row r="40" customFormat="false" ht="17.35" hidden="false" customHeight="false" outlineLevel="0" collapsed="false">
      <c r="A40" s="16" t="n">
        <v>2</v>
      </c>
      <c r="B40" s="17" t="n">
        <v>83</v>
      </c>
      <c r="C40" s="18" t="s">
        <v>79</v>
      </c>
      <c r="D40" s="19" t="s">
        <v>80</v>
      </c>
      <c r="E40" s="9" t="n">
        <v>59</v>
      </c>
      <c r="F40" s="20" t="s">
        <v>14</v>
      </c>
      <c r="G40" s="21" t="n">
        <v>0.000367824074074074</v>
      </c>
      <c r="H40" s="21" t="n">
        <v>0.000361226851851852</v>
      </c>
      <c r="I40" s="21" t="s">
        <v>32</v>
      </c>
      <c r="J40" s="21" t="n">
        <f aca="false">G40+H40</f>
        <v>0.000729050925925926</v>
      </c>
      <c r="L40" s="22" t="s">
        <v>78</v>
      </c>
      <c r="O40" s="30"/>
      <c r="P40" s="30"/>
    </row>
    <row r="41" customFormat="false" ht="17.35" hidden="false" customHeight="false" outlineLevel="0" collapsed="false">
      <c r="A41" s="23"/>
      <c r="B41" s="23"/>
      <c r="C41" s="23"/>
      <c r="D41" s="23"/>
      <c r="E41" s="24"/>
      <c r="F41" s="25"/>
      <c r="G41" s="23"/>
      <c r="H41" s="23"/>
      <c r="I41" s="23"/>
      <c r="J41" s="23"/>
      <c r="L41" s="26"/>
    </row>
    <row r="42" customFormat="false" ht="17.35" hidden="false" customHeight="false" outlineLevel="0" collapsed="false">
      <c r="A42" s="16" t="n">
        <v>1</v>
      </c>
      <c r="B42" s="17" t="n">
        <v>84</v>
      </c>
      <c r="C42" s="18" t="s">
        <v>81</v>
      </c>
      <c r="D42" s="19" t="s">
        <v>82</v>
      </c>
      <c r="E42" s="9" t="n">
        <v>28</v>
      </c>
      <c r="F42" s="20" t="s">
        <v>18</v>
      </c>
      <c r="G42" s="21" t="n">
        <v>0.000256828703703704</v>
      </c>
      <c r="H42" s="21" t="n">
        <v>0.00024837962962963</v>
      </c>
      <c r="I42" s="21" t="n">
        <v>0.00025162037037037</v>
      </c>
      <c r="J42" s="21" t="n">
        <f aca="false">G42+H42</f>
        <v>0.000505208333333334</v>
      </c>
      <c r="L42" s="22" t="s">
        <v>83</v>
      </c>
      <c r="O42" s="30"/>
      <c r="P42" s="30"/>
    </row>
    <row r="43" customFormat="false" ht="17.35" hidden="false" customHeight="false" outlineLevel="0" collapsed="false">
      <c r="A43" s="16" t="n">
        <v>2</v>
      </c>
      <c r="B43" s="17" t="n">
        <v>85</v>
      </c>
      <c r="C43" s="18" t="s">
        <v>84</v>
      </c>
      <c r="D43" s="19" t="s">
        <v>85</v>
      </c>
      <c r="E43" s="9" t="n">
        <f aca="false">2025-1993</f>
        <v>32</v>
      </c>
      <c r="F43" s="20" t="s">
        <v>18</v>
      </c>
      <c r="G43" s="21" t="n">
        <v>0.000262037037037037</v>
      </c>
      <c r="H43" s="21" t="n">
        <v>0.000258680555555556</v>
      </c>
      <c r="I43" s="21" t="n">
        <v>0.000251388888888889</v>
      </c>
      <c r="J43" s="21" t="n">
        <f aca="false">H43+I43</f>
        <v>0.000510069444444445</v>
      </c>
      <c r="L43" s="22" t="s">
        <v>83</v>
      </c>
      <c r="O43" s="30"/>
      <c r="P43" s="30"/>
    </row>
    <row r="44" customFormat="false" ht="17.35" hidden="false" customHeight="false" outlineLevel="0" collapsed="false">
      <c r="A44" s="16" t="n">
        <v>3</v>
      </c>
      <c r="B44" s="17" t="n">
        <v>86</v>
      </c>
      <c r="C44" s="18" t="s">
        <v>81</v>
      </c>
      <c r="D44" s="19" t="s">
        <v>53</v>
      </c>
      <c r="E44" s="9" t="n">
        <v>32</v>
      </c>
      <c r="F44" s="20" t="s">
        <v>18</v>
      </c>
      <c r="G44" s="21" t="n">
        <v>0.000283564814814815</v>
      </c>
      <c r="H44" s="21" t="n">
        <v>0.000263194444444444</v>
      </c>
      <c r="I44" s="27" t="s">
        <v>25</v>
      </c>
      <c r="J44" s="21" t="n">
        <f aca="false">G44+H44</f>
        <v>0.000546759259259259</v>
      </c>
      <c r="L44" s="22" t="s">
        <v>83</v>
      </c>
      <c r="O44" s="30"/>
      <c r="P44" s="30"/>
    </row>
    <row r="45" customFormat="false" ht="17.35" hidden="false" customHeight="false" outlineLevel="0" collapsed="false">
      <c r="A45" s="23"/>
      <c r="B45" s="23"/>
      <c r="C45" s="23"/>
      <c r="D45" s="23"/>
      <c r="E45" s="24"/>
      <c r="F45" s="25"/>
      <c r="G45" s="31"/>
      <c r="H45" s="31"/>
      <c r="I45" s="31"/>
      <c r="J45" s="31"/>
      <c r="L45" s="26"/>
    </row>
    <row r="46" customFormat="false" ht="17.35" hidden="false" customHeight="false" outlineLevel="0" collapsed="false">
      <c r="A46" s="16" t="n">
        <v>1</v>
      </c>
      <c r="B46" s="16" t="n">
        <v>88</v>
      </c>
      <c r="C46" s="18" t="s">
        <v>86</v>
      </c>
      <c r="D46" s="19" t="s">
        <v>57</v>
      </c>
      <c r="E46" s="29" t="n">
        <v>64</v>
      </c>
      <c r="F46" s="20" t="s">
        <v>24</v>
      </c>
      <c r="G46" s="21" t="n">
        <v>0.00026724537037037</v>
      </c>
      <c r="H46" s="21" t="n">
        <v>0.000298032407407407</v>
      </c>
      <c r="I46" s="21" t="n">
        <v>0.000294212962962963</v>
      </c>
      <c r="J46" s="21" t="n">
        <f aca="false">G46+I46</f>
        <v>0.000561458333333333</v>
      </c>
      <c r="L46" s="22" t="s">
        <v>87</v>
      </c>
      <c r="O46" s="30"/>
      <c r="P46" s="30"/>
    </row>
    <row r="47" customFormat="false" ht="17.35" hidden="false" customHeight="false" outlineLevel="0" collapsed="false">
      <c r="A47" s="16" t="n">
        <v>2</v>
      </c>
      <c r="B47" s="16" t="n">
        <v>90</v>
      </c>
      <c r="C47" s="18" t="s">
        <v>88</v>
      </c>
      <c r="D47" s="19" t="s">
        <v>89</v>
      </c>
      <c r="E47" s="29" t="n">
        <v>72</v>
      </c>
      <c r="F47" s="20" t="s">
        <v>18</v>
      </c>
      <c r="G47" s="21" t="n">
        <v>0.000297222222222222</v>
      </c>
      <c r="H47" s="21" t="n">
        <v>0.000287615740740741</v>
      </c>
      <c r="I47" s="21" t="n">
        <v>0.000289814814814815</v>
      </c>
      <c r="J47" s="21" t="n">
        <f aca="false">H47+I47</f>
        <v>0.000577430555555556</v>
      </c>
      <c r="L47" s="22" t="s">
        <v>87</v>
      </c>
      <c r="O47" s="30"/>
      <c r="P47" s="30"/>
    </row>
    <row r="48" customFormat="false" ht="17.35" hidden="false" customHeight="false" outlineLevel="0" collapsed="false">
      <c r="A48" s="16" t="n">
        <v>3</v>
      </c>
      <c r="B48" s="16" t="n">
        <v>91</v>
      </c>
      <c r="C48" s="18" t="s">
        <v>90</v>
      </c>
      <c r="D48" s="19" t="s">
        <v>91</v>
      </c>
      <c r="E48" s="29" t="n">
        <v>64</v>
      </c>
      <c r="F48" s="20" t="s">
        <v>18</v>
      </c>
      <c r="G48" s="21" t="n">
        <v>0.000345833333333333</v>
      </c>
      <c r="H48" s="21" t="n">
        <v>0.000321527777777778</v>
      </c>
      <c r="I48" s="21" t="n">
        <v>0.000307986111111111</v>
      </c>
      <c r="J48" s="21" t="n">
        <f aca="false">H48+I48</f>
        <v>0.000629513888888889</v>
      </c>
      <c r="L48" s="22" t="s">
        <v>87</v>
      </c>
      <c r="O48" s="30"/>
      <c r="P48" s="30"/>
    </row>
    <row r="49" customFormat="false" ht="17.35" hidden="false" customHeight="false" outlineLevel="0" collapsed="false">
      <c r="A49" s="16" t="n">
        <v>4</v>
      </c>
      <c r="B49" s="16" t="n">
        <v>89</v>
      </c>
      <c r="C49" s="18" t="s">
        <v>92</v>
      </c>
      <c r="D49" s="19" t="s">
        <v>93</v>
      </c>
      <c r="E49" s="29" t="n">
        <v>72</v>
      </c>
      <c r="F49" s="20" t="s">
        <v>18</v>
      </c>
      <c r="G49" s="21" t="n">
        <v>0.000412268518518518</v>
      </c>
      <c r="H49" s="21" t="n">
        <v>0.000325810185185185</v>
      </c>
      <c r="I49" s="21" t="n">
        <v>0.000319675925925926</v>
      </c>
      <c r="J49" s="21" t="n">
        <f aca="false">H49+I49</f>
        <v>0.000645486111111111</v>
      </c>
      <c r="L49" s="22" t="s">
        <v>87</v>
      </c>
      <c r="O49" s="30"/>
      <c r="P49" s="30"/>
    </row>
    <row r="50" customFormat="false" ht="17.35" hidden="false" customHeight="false" outlineLevel="0" collapsed="false">
      <c r="A50" s="16" t="n">
        <v>5</v>
      </c>
      <c r="B50" s="16" t="n">
        <v>87</v>
      </c>
      <c r="C50" s="18" t="s">
        <v>81</v>
      </c>
      <c r="D50" s="19" t="s">
        <v>94</v>
      </c>
      <c r="E50" s="29" t="n">
        <f aca="false">2025-1956</f>
        <v>69</v>
      </c>
      <c r="F50" s="20" t="s">
        <v>95</v>
      </c>
      <c r="G50" s="21" t="n">
        <v>0.000415509259259259</v>
      </c>
      <c r="H50" s="21" t="n">
        <v>0.000365740740740741</v>
      </c>
      <c r="I50" s="21" t="n">
        <v>0.000355902777777778</v>
      </c>
      <c r="J50" s="21" t="n">
        <f aca="false">H50+I50</f>
        <v>0.000721643518518519</v>
      </c>
      <c r="L50" s="22" t="s">
        <v>87</v>
      </c>
      <c r="O50" s="30"/>
      <c r="P50" s="30"/>
    </row>
    <row r="51" customFormat="false" ht="17.35" hidden="false" customHeight="false" outlineLevel="0" collapsed="false">
      <c r="A51" s="23"/>
      <c r="B51" s="23"/>
      <c r="C51" s="23"/>
      <c r="D51" s="23"/>
      <c r="E51" s="24"/>
      <c r="F51" s="25"/>
      <c r="G51" s="23"/>
      <c r="H51" s="23"/>
      <c r="I51" s="23"/>
      <c r="J51" s="23"/>
      <c r="L51" s="26"/>
    </row>
    <row r="52" customFormat="false" ht="17.35" hidden="false" customHeight="false" outlineLevel="0" collapsed="false">
      <c r="A52" s="16" t="n">
        <v>1</v>
      </c>
      <c r="B52" s="32" t="n">
        <v>92</v>
      </c>
      <c r="C52" s="19" t="s">
        <v>96</v>
      </c>
      <c r="D52" s="19" t="s">
        <v>27</v>
      </c>
      <c r="E52" s="9" t="n">
        <v>33</v>
      </c>
      <c r="F52" s="20" t="s">
        <v>18</v>
      </c>
      <c r="G52" s="27" t="s">
        <v>41</v>
      </c>
      <c r="H52" s="21" t="n">
        <v>0.000294907407407407</v>
      </c>
      <c r="I52" s="21" t="n">
        <v>0.000265162037037037</v>
      </c>
      <c r="J52" s="21" t="n">
        <f aca="false">H52+I52</f>
        <v>0.000560069444444444</v>
      </c>
      <c r="L52" s="33" t="s">
        <v>97</v>
      </c>
      <c r="O52" s="30"/>
      <c r="P52" s="30"/>
    </row>
    <row r="53" customFormat="false" ht="17.35" hidden="false" customHeight="false" outlineLevel="0" collapsed="false">
      <c r="A53" s="16" t="n">
        <v>2</v>
      </c>
      <c r="B53" s="32" t="n">
        <v>93</v>
      </c>
      <c r="C53" s="19" t="s">
        <v>98</v>
      </c>
      <c r="D53" s="19" t="s">
        <v>99</v>
      </c>
      <c r="E53" s="9" t="n">
        <v>17</v>
      </c>
      <c r="F53" s="20" t="s">
        <v>14</v>
      </c>
      <c r="G53" s="21" t="n">
        <v>0.000291435185185185</v>
      </c>
      <c r="H53" s="21" t="n">
        <v>0.000293634259259259</v>
      </c>
      <c r="I53" s="21" t="n">
        <v>0.000282175925925926</v>
      </c>
      <c r="J53" s="21" t="n">
        <f aca="false">G53+I53</f>
        <v>0.000573611111111111</v>
      </c>
      <c r="L53" s="33" t="s">
        <v>97</v>
      </c>
      <c r="O53" s="30"/>
      <c r="P53" s="30"/>
    </row>
  </sheetData>
  <mergeCells count="7">
    <mergeCell ref="B1:I1"/>
    <mergeCell ref="A2:A3"/>
    <mergeCell ref="B2:B3"/>
    <mergeCell ref="C2:C3"/>
    <mergeCell ref="D2:D3"/>
    <mergeCell ref="F2:F3"/>
    <mergeCell ref="H2:J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15" activeCellId="1" sqref="B54:I61 F15"/>
    </sheetView>
  </sheetViews>
  <sheetFormatPr defaultColWidth="8.859375" defaultRowHeight="15" zeroHeight="false" outlineLevelRow="0" outlineLevelCol="0"/>
  <cols>
    <col collapsed="false" customWidth="true" hidden="false" outlineLevel="0" max="1" min="1" style="1" width="11.14"/>
    <col collapsed="false" customWidth="true" hidden="false" outlineLevel="0" max="2" min="2" style="1" width="12"/>
    <col collapsed="false" customWidth="true" hidden="false" outlineLevel="0" max="3" min="3" style="1" width="19.42"/>
    <col collapsed="false" customWidth="true" hidden="false" outlineLevel="0" max="4" min="4" style="1" width="24.57"/>
    <col collapsed="false" customWidth="true" hidden="false" outlineLevel="0" max="5" min="5" style="1" width="34.42"/>
    <col collapsed="false" customWidth="true" hidden="false" outlineLevel="0" max="6" min="6" style="1" width="13.86"/>
    <col collapsed="false" customWidth="true" hidden="false" outlineLevel="0" max="7" min="7" style="1" width="16.14"/>
    <col collapsed="false" customWidth="true" hidden="false" outlineLevel="0" max="8" min="8" style="1" width="14.42"/>
    <col collapsed="false" customWidth="true" hidden="false" outlineLevel="0" max="9" min="9" style="1" width="12"/>
    <col collapsed="false" customWidth="true" hidden="false" outlineLevel="0" max="10" min="10" style="1" width="14.29"/>
    <col collapsed="false" customWidth="true" hidden="false" outlineLevel="0" max="13" min="11" style="1" width="9.29"/>
    <col collapsed="false" customWidth="true" hidden="false" outlineLevel="0" max="14" min="14" style="1" width="15.71"/>
    <col collapsed="false" customWidth="true" hidden="false" outlineLevel="0" max="15" min="15" style="1" width="17"/>
    <col collapsed="false" customWidth="true" hidden="false" outlineLevel="0" max="1020" min="16" style="1" width="9.29"/>
    <col collapsed="false" customWidth="true" hidden="false" outlineLevel="0" max="1021" min="1021" style="5" width="10.29"/>
  </cols>
  <sheetData>
    <row r="1" customFormat="false" ht="24.45" hidden="true" customHeight="false" outlineLevel="0" collapsed="false">
      <c r="B1" s="6"/>
      <c r="C1" s="6"/>
      <c r="D1" s="6"/>
      <c r="E1" s="6"/>
      <c r="F1" s="6"/>
      <c r="G1" s="6"/>
      <c r="H1" s="6"/>
      <c r="I1" s="7" t="s">
        <v>0</v>
      </c>
    </row>
    <row r="2" customFormat="false" ht="33" hidden="false" customHeight="true" outlineLevel="0" collapsed="false">
      <c r="A2" s="8" t="s">
        <v>1</v>
      </c>
      <c r="B2" s="8" t="s">
        <v>2</v>
      </c>
      <c r="C2" s="8" t="s">
        <v>3</v>
      </c>
      <c r="D2" s="8" t="s">
        <v>4</v>
      </c>
      <c r="E2" s="8" t="s">
        <v>7</v>
      </c>
      <c r="F2" s="34" t="s">
        <v>100</v>
      </c>
      <c r="G2" s="34"/>
      <c r="H2" s="34"/>
      <c r="I2" s="34"/>
      <c r="J2" s="12"/>
    </row>
    <row r="3" customFormat="false" ht="40.5" hidden="false" customHeight="true" outlineLevel="0" collapsed="false">
      <c r="A3" s="8"/>
      <c r="B3" s="8"/>
      <c r="C3" s="8"/>
      <c r="D3" s="8"/>
      <c r="E3" s="8"/>
      <c r="F3" s="15" t="s">
        <v>8</v>
      </c>
      <c r="G3" s="15" t="s">
        <v>9</v>
      </c>
      <c r="H3" s="15" t="s">
        <v>10</v>
      </c>
      <c r="I3" s="15" t="s">
        <v>11</v>
      </c>
    </row>
    <row r="4" customFormat="false" ht="17.35" hidden="false" customHeight="false" outlineLevel="0" collapsed="false">
      <c r="A4" s="16"/>
      <c r="B4" s="17" t="n">
        <v>52</v>
      </c>
      <c r="C4" s="18" t="s">
        <v>16</v>
      </c>
      <c r="D4" s="19" t="s">
        <v>17</v>
      </c>
      <c r="E4" s="18" t="s">
        <v>15</v>
      </c>
      <c r="F4" s="21" t="n">
        <v>0.000348611111111111</v>
      </c>
      <c r="G4" s="21" t="n">
        <v>0.000329976851851852</v>
      </c>
      <c r="H4" s="21" t="n">
        <v>0.000327662037037037</v>
      </c>
      <c r="I4" s="21" t="n">
        <f aca="false">G4+H4</f>
        <v>0.000657638888888889</v>
      </c>
    </row>
    <row r="5" customFormat="false" ht="17.35" hidden="false" customHeight="false" outlineLevel="0" collapsed="false">
      <c r="A5" s="16"/>
      <c r="B5" s="17" t="n">
        <v>51</v>
      </c>
      <c r="C5" s="18" t="s">
        <v>12</v>
      </c>
      <c r="D5" s="19" t="s">
        <v>13</v>
      </c>
      <c r="E5" s="18" t="s">
        <v>15</v>
      </c>
      <c r="F5" s="21" t="n">
        <v>0.000365393518518519</v>
      </c>
      <c r="G5" s="21" t="n">
        <v>0.000630787037037037</v>
      </c>
      <c r="H5" s="21" t="n">
        <v>0.000367824074074074</v>
      </c>
      <c r="I5" s="21" t="n">
        <f aca="false">F5+H5</f>
        <v>0.000733217592592593</v>
      </c>
    </row>
    <row r="6" customFormat="false" ht="17.35" hidden="false" customHeight="false" outlineLevel="0" collapsed="false">
      <c r="A6" s="16"/>
      <c r="B6" s="17" t="n">
        <v>58</v>
      </c>
      <c r="C6" s="18" t="s">
        <v>19</v>
      </c>
      <c r="D6" s="19" t="s">
        <v>20</v>
      </c>
      <c r="E6" s="18" t="s">
        <v>21</v>
      </c>
      <c r="F6" s="21" t="n">
        <v>0.00028287037037037</v>
      </c>
      <c r="G6" s="21" t="n">
        <v>0.000292476851851852</v>
      </c>
      <c r="H6" s="21" t="n">
        <v>0.000297222222222222</v>
      </c>
      <c r="I6" s="21" t="n">
        <f aca="false">F6+G6</f>
        <v>0.000575347222222222</v>
      </c>
    </row>
    <row r="7" customFormat="false" ht="17.35" hidden="false" customHeight="false" outlineLevel="0" collapsed="false">
      <c r="A7" s="16"/>
      <c r="B7" s="17" t="n">
        <v>57</v>
      </c>
      <c r="C7" s="18" t="s">
        <v>22</v>
      </c>
      <c r="D7" s="19" t="s">
        <v>23</v>
      </c>
      <c r="E7" s="18" t="s">
        <v>21</v>
      </c>
      <c r="F7" s="21" t="n">
        <v>0.000305208333333333</v>
      </c>
      <c r="G7" s="27" t="s">
        <v>25</v>
      </c>
      <c r="H7" s="21" t="n">
        <v>0.000317361111111111</v>
      </c>
      <c r="I7" s="21" t="n">
        <f aca="false">F7+H7</f>
        <v>0.000622569444444444</v>
      </c>
    </row>
    <row r="8" customFormat="false" ht="17.35" hidden="false" customHeight="false" outlineLevel="0" collapsed="false">
      <c r="A8" s="16"/>
      <c r="B8" s="17" t="n">
        <v>53</v>
      </c>
      <c r="C8" s="18" t="s">
        <v>26</v>
      </c>
      <c r="D8" s="19" t="s">
        <v>27</v>
      </c>
      <c r="E8" s="18" t="s">
        <v>21</v>
      </c>
      <c r="F8" s="21" t="n">
        <v>0.000323148148148148</v>
      </c>
      <c r="G8" s="21" t="n">
        <v>0.000345833333333333</v>
      </c>
      <c r="H8" s="21" t="n">
        <v>0.00035787037037037</v>
      </c>
      <c r="I8" s="21" t="n">
        <f aca="false">F8+G8</f>
        <v>0.000668981481481481</v>
      </c>
    </row>
    <row r="9" customFormat="false" ht="17.35" hidden="false" customHeight="false" outlineLevel="0" collapsed="false">
      <c r="A9" s="16"/>
      <c r="B9" s="17" t="n">
        <v>59</v>
      </c>
      <c r="C9" s="18" t="s">
        <v>28</v>
      </c>
      <c r="D9" s="19" t="s">
        <v>29</v>
      </c>
      <c r="E9" s="18" t="s">
        <v>21</v>
      </c>
      <c r="F9" s="21" t="n">
        <v>0.00041712962962963</v>
      </c>
      <c r="G9" s="21" t="n">
        <v>0.000400810185185185</v>
      </c>
      <c r="H9" s="21" t="n">
        <v>0.000434375</v>
      </c>
      <c r="I9" s="21" t="n">
        <f aca="false">F9+G9</f>
        <v>0.000817939814814815</v>
      </c>
    </row>
    <row r="10" customFormat="false" ht="17.35" hidden="false" customHeight="false" outlineLevel="0" collapsed="false">
      <c r="A10" s="16"/>
      <c r="B10" s="17" t="n">
        <v>60</v>
      </c>
      <c r="C10" s="18" t="s">
        <v>30</v>
      </c>
      <c r="D10" s="19" t="s">
        <v>31</v>
      </c>
      <c r="E10" s="18" t="s">
        <v>21</v>
      </c>
      <c r="F10" s="21" t="n">
        <v>0.000784490740740741</v>
      </c>
      <c r="G10" s="27" t="s">
        <v>32</v>
      </c>
      <c r="H10" s="27" t="s">
        <v>32</v>
      </c>
      <c r="I10" s="35" t="e">
        <f aca="false">F10+G10</f>
        <v>#VALUE!</v>
      </c>
    </row>
    <row r="11" customFormat="false" ht="17.35" hidden="false" customHeight="false" outlineLevel="0" collapsed="false">
      <c r="A11" s="16"/>
      <c r="B11" s="17" t="n">
        <v>64</v>
      </c>
      <c r="C11" s="18" t="s">
        <v>33</v>
      </c>
      <c r="D11" s="19" t="s">
        <v>34</v>
      </c>
      <c r="E11" s="18" t="s">
        <v>35</v>
      </c>
      <c r="F11" s="21" t="n">
        <v>0.000289351851851852</v>
      </c>
      <c r="G11" s="21" t="n">
        <v>0.000300115740740741</v>
      </c>
      <c r="H11" s="21" t="n">
        <v>0.00029375</v>
      </c>
      <c r="I11" s="21" t="n">
        <f aca="false">F11+H11</f>
        <v>0.000583101851851852</v>
      </c>
    </row>
    <row r="12" customFormat="false" ht="17.35" hidden="false" customHeight="false" outlineLevel="0" collapsed="false">
      <c r="A12" s="16"/>
      <c r="B12" s="17" t="n">
        <v>63</v>
      </c>
      <c r="C12" s="18" t="s">
        <v>28</v>
      </c>
      <c r="D12" s="19" t="s">
        <v>36</v>
      </c>
      <c r="E12" s="18" t="s">
        <v>35</v>
      </c>
      <c r="F12" s="21" t="n">
        <v>0.000368287037037037</v>
      </c>
      <c r="G12" s="21" t="n">
        <v>0.000338888888888889</v>
      </c>
      <c r="H12" s="21" t="n">
        <v>0.000325925925925926</v>
      </c>
      <c r="I12" s="21" t="n">
        <f aca="false">G12+H12</f>
        <v>0.000664814814814815</v>
      </c>
    </row>
    <row r="13" customFormat="false" ht="17.35" hidden="false" customHeight="false" outlineLevel="0" collapsed="false">
      <c r="A13" s="16"/>
      <c r="B13" s="17" t="n">
        <v>62</v>
      </c>
      <c r="C13" s="18" t="s">
        <v>37</v>
      </c>
      <c r="D13" s="19" t="s">
        <v>38</v>
      </c>
      <c r="E13" s="18" t="s">
        <v>35</v>
      </c>
      <c r="F13" s="21" t="n">
        <v>0.000345023148148148</v>
      </c>
      <c r="G13" s="21" t="n">
        <v>0.000361921296296296</v>
      </c>
      <c r="H13" s="21" t="n">
        <v>0.000372916666666667</v>
      </c>
      <c r="I13" s="21" t="n">
        <f aca="false">F13+G13</f>
        <v>0.000706944444444444</v>
      </c>
    </row>
    <row r="14" customFormat="false" ht="17.35" hidden="false" customHeight="false" outlineLevel="0" collapsed="false">
      <c r="A14" s="16"/>
      <c r="B14" s="17" t="n">
        <v>61</v>
      </c>
      <c r="C14" s="18" t="s">
        <v>39</v>
      </c>
      <c r="D14" s="19" t="s">
        <v>40</v>
      </c>
      <c r="E14" s="18" t="s">
        <v>35</v>
      </c>
      <c r="F14" s="21" t="n">
        <v>0.000388310185185185</v>
      </c>
      <c r="G14" s="27" t="s">
        <v>41</v>
      </c>
      <c r="H14" s="21" t="n">
        <v>0.000433564814814815</v>
      </c>
      <c r="I14" s="21" t="n">
        <f aca="false">F14+H14</f>
        <v>0.000821875</v>
      </c>
    </row>
    <row r="15" customFormat="false" ht="17.35" hidden="false" customHeight="false" outlineLevel="0" collapsed="false">
      <c r="A15" s="16"/>
      <c r="B15" s="17" t="n">
        <v>65</v>
      </c>
      <c r="C15" s="18" t="s">
        <v>45</v>
      </c>
      <c r="D15" s="19" t="s">
        <v>46</v>
      </c>
      <c r="E15" s="18" t="s">
        <v>44</v>
      </c>
      <c r="F15" s="21" t="n">
        <v>0.000330439814814815</v>
      </c>
      <c r="G15" s="21" t="n">
        <v>0.000338194444444444</v>
      </c>
      <c r="H15" s="21" t="n">
        <v>0.000348958333333333</v>
      </c>
      <c r="I15" s="21" t="n">
        <f aca="false">F15+G15</f>
        <v>0.000668634259259259</v>
      </c>
    </row>
    <row r="16" customFormat="false" ht="17.35" hidden="false" customHeight="false" outlineLevel="0" collapsed="false">
      <c r="A16" s="16"/>
      <c r="B16" s="17" t="n">
        <v>66</v>
      </c>
      <c r="C16" s="18" t="s">
        <v>47</v>
      </c>
      <c r="D16" s="19" t="s">
        <v>48</v>
      </c>
      <c r="E16" s="18" t="s">
        <v>44</v>
      </c>
      <c r="F16" s="21" t="n">
        <v>0.000496643518518518</v>
      </c>
      <c r="G16" s="21" t="n">
        <v>0.00048275462962963</v>
      </c>
      <c r="H16" s="21" t="n">
        <v>0.000434143518518519</v>
      </c>
      <c r="I16" s="21" t="n">
        <f aca="false">H16+G16</f>
        <v>0.000916898148148149</v>
      </c>
    </row>
    <row r="17" customFormat="false" ht="17.35" hidden="false" customHeight="false" outlineLevel="0" collapsed="false">
      <c r="A17" s="16"/>
      <c r="B17" s="17" t="n">
        <v>67</v>
      </c>
      <c r="C17" s="18" t="s">
        <v>42</v>
      </c>
      <c r="D17" s="19" t="s">
        <v>43</v>
      </c>
      <c r="E17" s="18" t="s">
        <v>44</v>
      </c>
      <c r="F17" s="21" t="n">
        <v>0.000287152777777778</v>
      </c>
      <c r="G17" s="21" t="n">
        <v>0.000284259259259259</v>
      </c>
      <c r="H17" s="21" t="n">
        <v>0.000287384259259259</v>
      </c>
      <c r="I17" s="21" t="n">
        <f aca="false">F17+G17</f>
        <v>0.000571412037037037</v>
      </c>
    </row>
    <row r="18" customFormat="false" ht="17.35" hidden="false" customHeight="false" outlineLevel="0" collapsed="false">
      <c r="A18" s="16"/>
      <c r="B18" s="28" t="n">
        <v>68</v>
      </c>
      <c r="C18" s="18" t="s">
        <v>52</v>
      </c>
      <c r="D18" s="19" t="s">
        <v>53</v>
      </c>
      <c r="E18" s="18" t="s">
        <v>51</v>
      </c>
      <c r="F18" s="21" t="n">
        <v>0.000342361111111111</v>
      </c>
      <c r="G18" s="21" t="n">
        <v>0.000364583333333333</v>
      </c>
      <c r="H18" s="21" t="n">
        <v>0.00035</v>
      </c>
      <c r="I18" s="36" t="n">
        <f aca="false">IF(COUNT(F18,G18,H18)=1,"DNS",IF(COUNT(F18,G18,H18)=2,IF(COUNT(F18)=1,F18,0)+IF(COUNT(G18)=1,G18,0)+IF(COUNT(H18)=1,H18,0),IF(COUNT(F18)=1,F18,0)+IF(COUNT(G18)=1,G18,0)+IF(COUNT(H18)=1,H18,0)- MAX(F18,G18,H18)))</f>
        <v>0.000692361111111111</v>
      </c>
      <c r="N18" s="30"/>
      <c r="O18" s="30"/>
    </row>
    <row r="19" customFormat="false" ht="17.35" hidden="false" customHeight="false" outlineLevel="0" collapsed="false">
      <c r="A19" s="16"/>
      <c r="B19" s="28" t="n">
        <v>69</v>
      </c>
      <c r="C19" s="18" t="s">
        <v>54</v>
      </c>
      <c r="D19" s="19" t="s">
        <v>55</v>
      </c>
      <c r="E19" s="18" t="s">
        <v>51</v>
      </c>
      <c r="F19" s="21" t="n">
        <v>0.000447916666666667</v>
      </c>
      <c r="G19" s="21" t="n">
        <v>0.00043125</v>
      </c>
      <c r="H19" s="27" t="s">
        <v>32</v>
      </c>
      <c r="I19" s="36" t="n">
        <f aca="false">IF(COUNT(F19,G19,H19)=1,"DNS",IF(COUNT(F19,G19,H19)=2,IF(COUNT(F19)=1,F19,0)+IF(COUNT(G19)=1,G19,0)+IF(COUNT(H19)=1,H19,0),IF(COUNT(F19)=1,F19,0)+IF(COUNT(G19)=1,G19,0)+IF(COUNT(H19)=1,H19,0)- MAX(F19,G19,H19)))</f>
        <v>0.000879166666666667</v>
      </c>
      <c r="N19" s="30"/>
      <c r="O19" s="30"/>
    </row>
    <row r="20" customFormat="false" ht="17.35" hidden="false" customHeight="false" outlineLevel="0" collapsed="false">
      <c r="A20" s="16"/>
      <c r="B20" s="28" t="n">
        <v>70</v>
      </c>
      <c r="C20" s="18" t="s">
        <v>49</v>
      </c>
      <c r="D20" s="19" t="s">
        <v>50</v>
      </c>
      <c r="E20" s="18" t="s">
        <v>51</v>
      </c>
      <c r="F20" s="21" t="n">
        <v>0.000257523148148148</v>
      </c>
      <c r="G20" s="21" t="n">
        <v>0.000268981481481482</v>
      </c>
      <c r="H20" s="21" t="n">
        <v>0.000267361111111111</v>
      </c>
      <c r="I20" s="36" t="n">
        <f aca="false">IF(COUNT(F20,G20,H20)=1,"DNS",IF(COUNT(F20,G20,H20)=2,IF(COUNT(F20)=1,F20,0)+IF(COUNT(G20)=1,G20,0)+IF(COUNT(H20)=1,H20,0),IF(COUNT(F20)=1,F20,0)+IF(COUNT(G20)=1,G20,0)+IF(COUNT(H20)=1,H20,0)- MAX(F20,G20,H20)))</f>
        <v>0.000524884259259259</v>
      </c>
      <c r="N20" s="30"/>
      <c r="O20" s="30"/>
    </row>
    <row r="21" customFormat="false" ht="17.35" hidden="false" customHeight="false" outlineLevel="0" collapsed="false">
      <c r="A21" s="16"/>
      <c r="B21" s="28" t="n">
        <v>71</v>
      </c>
      <c r="C21" s="18" t="s">
        <v>56</v>
      </c>
      <c r="D21" s="19" t="s">
        <v>57</v>
      </c>
      <c r="E21" s="18" t="s">
        <v>58</v>
      </c>
      <c r="F21" s="21" t="n">
        <v>0.000255439814814815</v>
      </c>
      <c r="G21" s="21" t="n">
        <v>0.000255439814814815</v>
      </c>
      <c r="H21" s="21" t="n">
        <v>0.000250347222222222</v>
      </c>
      <c r="I21" s="36" t="n">
        <f aca="false">IF(COUNT(F21,G21,H21)=1,"DNS",IF(COUNT(F21,G21,H21)=2,IF(COUNT(F21)=1,F21,0)+IF(COUNT(G21)=1,G21,0)+IF(COUNT(H21)=1,H21,0),IF(COUNT(F21)=1,F21,0)+IF(COUNT(G21)=1,G21,0)+IF(COUNT(H21)=1,H21,0)- MAX(F21,G21,H21)))</f>
        <v>0.000505787037037037</v>
      </c>
      <c r="N21" s="30"/>
      <c r="O21" s="30"/>
    </row>
    <row r="22" customFormat="false" ht="17.35" hidden="false" customHeight="false" outlineLevel="0" collapsed="false">
      <c r="A22" s="16"/>
      <c r="B22" s="28" t="n">
        <v>72</v>
      </c>
      <c r="C22" s="18" t="s">
        <v>59</v>
      </c>
      <c r="D22" s="19" t="s">
        <v>60</v>
      </c>
      <c r="E22" s="18" t="s">
        <v>61</v>
      </c>
      <c r="F22" s="21" t="n">
        <v>0.000248263888888889</v>
      </c>
      <c r="G22" s="21" t="n">
        <v>0.00025162037037037</v>
      </c>
      <c r="H22" s="21" t="n">
        <v>0.000265162037037037</v>
      </c>
      <c r="I22" s="36" t="n">
        <f aca="false">IF(COUNT(F22,G22,H22)=1,"DNS",IF(COUNT(F22,G22,H22)=2,IF(COUNT(F22)=1,F22,0)+IF(COUNT(G22)=1,G22,0)+IF(COUNT(H22)=1,H22,0),IF(COUNT(F22)=1,F22,0)+IF(COUNT(G22)=1,G22,0)+IF(COUNT(H22)=1,H22,0)- MAX(F22,G22,H22)))</f>
        <v>0.000499884259259259</v>
      </c>
      <c r="N22" s="30"/>
      <c r="O22" s="30"/>
    </row>
    <row r="23" customFormat="false" ht="17.35" hidden="false" customHeight="false" outlineLevel="0" collapsed="false">
      <c r="A23" s="16"/>
      <c r="B23" s="28" t="n">
        <v>73</v>
      </c>
      <c r="C23" s="18" t="s">
        <v>74</v>
      </c>
      <c r="D23" s="19" t="s">
        <v>75</v>
      </c>
      <c r="E23" s="18" t="s">
        <v>63</v>
      </c>
      <c r="F23" s="21" t="n">
        <v>0.000326273148148148</v>
      </c>
      <c r="G23" s="21" t="n">
        <v>0.000314236111111111</v>
      </c>
      <c r="H23" s="21" t="n">
        <v>0.000329398148148148</v>
      </c>
      <c r="I23" s="36" t="n">
        <f aca="false">IF(COUNT(F23,G23,H23)=1,"DNS",IF(COUNT(F23,G23,H23)=2,IF(COUNT(F23)=1,F23,0)+IF(COUNT(G23)=1,G23,0)+IF(COUNT(H23)=1,H23,0),IF(COUNT(F23)=1,F23,0)+IF(COUNT(G23)=1,G23,0)+IF(COUNT(H23)=1,H23,0)- MAX(F23,G23,H23)))</f>
        <v>0.000640509259259259</v>
      </c>
      <c r="N23" s="30"/>
      <c r="O23" s="30"/>
    </row>
    <row r="24" customFormat="false" ht="17.35" hidden="false" customHeight="false" outlineLevel="0" collapsed="false">
      <c r="A24" s="16"/>
      <c r="B24" s="28" t="n">
        <v>74</v>
      </c>
      <c r="C24" s="18" t="s">
        <v>67</v>
      </c>
      <c r="D24" s="19" t="s">
        <v>70</v>
      </c>
      <c r="E24" s="18" t="s">
        <v>63</v>
      </c>
      <c r="F24" s="21" t="n">
        <v>0.000311805555555556</v>
      </c>
      <c r="G24" s="21" t="n">
        <v>0.000308333333333333</v>
      </c>
      <c r="H24" s="21" t="n">
        <v>0.000310069444444444</v>
      </c>
      <c r="I24" s="36" t="n">
        <f aca="false">IF(COUNT(F24,G24,H24)=1,"DNS",IF(COUNT(F24,G24,H24)=2,IF(COUNT(F24)=1,F24,0)+IF(COUNT(G24)=1,G24,0)+IF(COUNT(H24)=1,H24,0),IF(COUNT(F24)=1,F24,0)+IF(COUNT(G24)=1,G24,0)+IF(COUNT(H24)=1,H24,0)- MAX(F24,G24,H24)))</f>
        <v>0.000618402777777778</v>
      </c>
      <c r="N24" s="30"/>
      <c r="O24" s="30"/>
    </row>
    <row r="25" customFormat="false" ht="17.35" hidden="false" customHeight="false" outlineLevel="0" collapsed="false">
      <c r="A25" s="16"/>
      <c r="B25" s="28" t="n">
        <v>75</v>
      </c>
      <c r="C25" s="18" t="s">
        <v>65</v>
      </c>
      <c r="D25" s="19" t="s">
        <v>66</v>
      </c>
      <c r="E25" s="18" t="s">
        <v>63</v>
      </c>
      <c r="F25" s="21" t="n">
        <v>0.000286574074074074</v>
      </c>
      <c r="G25" s="21" t="n">
        <v>0.000285300925925926</v>
      </c>
      <c r="H25" s="21" t="n">
        <v>0.000284837962962963</v>
      </c>
      <c r="I25" s="36" t="n">
        <f aca="false">IF(COUNT(F25,G25,H25)=1,"DNS",IF(COUNT(F25,G25,H25)=2,IF(COUNT(F25)=1,F25,0)+IF(COUNT(G25)=1,G25,0)+IF(COUNT(H25)=1,H25,0),IF(COUNT(F25)=1,F25,0)+IF(COUNT(G25)=1,G25,0)+IF(COUNT(H25)=1,H25,0)- MAX(F25,G25,H25)))</f>
        <v>0.000570138888888889</v>
      </c>
      <c r="N25" s="30"/>
      <c r="O25" s="30"/>
    </row>
    <row r="26" customFormat="false" ht="17.35" hidden="false" customHeight="false" outlineLevel="0" collapsed="false">
      <c r="A26" s="16"/>
      <c r="B26" s="28" t="n">
        <v>76</v>
      </c>
      <c r="C26" s="18" t="s">
        <v>72</v>
      </c>
      <c r="D26" s="19" t="s">
        <v>73</v>
      </c>
      <c r="E26" s="18" t="s">
        <v>63</v>
      </c>
      <c r="F26" s="21" t="n">
        <v>0.000308101851851852</v>
      </c>
      <c r="G26" s="21" t="n">
        <v>0.000332523148148148</v>
      </c>
      <c r="H26" s="21" t="n">
        <v>0.000322569444444444</v>
      </c>
      <c r="I26" s="36" t="n">
        <f aca="false">IF(COUNT(F26,G26,H26)=1,"DNS",IF(COUNT(F26,G26,H26)=2,IF(COUNT(F26)=1,F26,0)+IF(COUNT(G26)=1,G26,0)+IF(COUNT(H26)=1,H26,0),IF(COUNT(F26)=1,F26,0)+IF(COUNT(G26)=1,G26,0)+IF(COUNT(H26)=1,H26,0)- MAX(F26,G26,H26)))</f>
        <v>0.000630671296296296</v>
      </c>
      <c r="N26" s="30"/>
      <c r="O26" s="30"/>
    </row>
    <row r="27" customFormat="false" ht="17.35" hidden="false" customHeight="false" outlineLevel="0" collapsed="false">
      <c r="A27" s="16"/>
      <c r="B27" s="17" t="n">
        <v>78</v>
      </c>
      <c r="C27" s="18" t="s">
        <v>62</v>
      </c>
      <c r="D27" s="19" t="s">
        <v>43</v>
      </c>
      <c r="E27" s="18" t="s">
        <v>63</v>
      </c>
      <c r="F27" s="21" t="n">
        <v>0.000251967592592593</v>
      </c>
      <c r="G27" s="21" t="n">
        <v>0.000245949074074074</v>
      </c>
      <c r="H27" s="21" t="n">
        <v>0.000246296296296296</v>
      </c>
      <c r="I27" s="36" t="n">
        <f aca="false">IF(COUNT(F27,G27,H27)=1,"DNS",IF(COUNT(F27,G27,H27)=2,IF(COUNT(F27)=1,F27,0)+IF(COUNT(G27)=1,G27,0)+IF(COUNT(H27)=1,H27,0),IF(COUNT(F27)=1,F27,0)+IF(COUNT(G27)=1,G27,0)+IF(COUNT(H27)=1,H27,0)- MAX(F27,G27,H27)))</f>
        <v>0.00049224537037037</v>
      </c>
      <c r="N27" s="30"/>
      <c r="O27" s="30"/>
    </row>
    <row r="28" customFormat="false" ht="17.35" hidden="false" customHeight="false" outlineLevel="0" collapsed="false">
      <c r="A28" s="16"/>
      <c r="B28" s="17" t="n">
        <v>79</v>
      </c>
      <c r="C28" s="18" t="s">
        <v>64</v>
      </c>
      <c r="D28" s="19" t="s">
        <v>34</v>
      </c>
      <c r="E28" s="18" t="s">
        <v>63</v>
      </c>
      <c r="F28" s="21" t="n">
        <v>0.000271412037037037</v>
      </c>
      <c r="G28" s="21" t="n">
        <v>0.000271180555555556</v>
      </c>
      <c r="H28" s="21" t="n">
        <v>0.000270949074074074</v>
      </c>
      <c r="I28" s="36" t="n">
        <f aca="false">IF(COUNT(F28,G28,H28)=1,"DNS",IF(COUNT(F28,G28,H28)=2,IF(COUNT(F28)=1,F28,0)+IF(COUNT(G28)=1,G28,0)+IF(COUNT(H28)=1,H28,0),IF(COUNT(F28)=1,F28,0)+IF(COUNT(G28)=1,G28,0)+IF(COUNT(H28)=1,H28,0)- MAX(F28,G28,H28)))</f>
        <v>0.00054212962962963</v>
      </c>
      <c r="N28" s="30"/>
      <c r="O28" s="30"/>
    </row>
    <row r="29" customFormat="false" ht="17.35" hidden="false" customHeight="false" outlineLevel="0" collapsed="false">
      <c r="A29" s="16"/>
      <c r="B29" s="17" t="n">
        <v>80</v>
      </c>
      <c r="C29" s="18" t="s">
        <v>67</v>
      </c>
      <c r="D29" s="19" t="s">
        <v>69</v>
      </c>
      <c r="E29" s="18" t="s">
        <v>63</v>
      </c>
      <c r="F29" s="21" t="n">
        <v>0.000312152777777778</v>
      </c>
      <c r="G29" s="21" t="n">
        <v>0.00030462962962963</v>
      </c>
      <c r="H29" s="27" t="s">
        <v>41</v>
      </c>
      <c r="I29" s="36" t="n">
        <f aca="false">IF(COUNT(F29,G29,H29)=1,"DNS",IF(COUNT(F29,G29,H29)=2,IF(COUNT(F29)=1,F29,0)+IF(COUNT(G29)=1,G29,0)+IF(COUNT(H29)=1,H29,0),IF(COUNT(F29)=1,F29,0)+IF(COUNT(G29)=1,G29,0)+IF(COUNT(H29)=1,H29,0)- MAX(F29,G29,H29)))</f>
        <v>0.000616782407407407</v>
      </c>
      <c r="N29" s="30"/>
      <c r="O29" s="30"/>
    </row>
    <row r="30" customFormat="false" ht="17.35" hidden="false" customHeight="false" outlineLevel="0" collapsed="false">
      <c r="A30" s="16"/>
      <c r="B30" s="17" t="n">
        <v>81</v>
      </c>
      <c r="C30" s="18" t="s">
        <v>67</v>
      </c>
      <c r="D30" s="19" t="s">
        <v>68</v>
      </c>
      <c r="E30" s="18" t="s">
        <v>63</v>
      </c>
      <c r="F30" s="21" t="n">
        <v>0.000307638888888889</v>
      </c>
      <c r="G30" s="21" t="n">
        <v>0.000293171296296296</v>
      </c>
      <c r="H30" s="21" t="n">
        <v>0.000288194444444444</v>
      </c>
      <c r="I30" s="36" t="n">
        <f aca="false">IF(COUNT(F30,G30,H30)=1,"DNS",IF(COUNT(F30,G30,H30)=2,IF(COUNT(F30)=1,F30,0)+IF(COUNT(G30)=1,G30,0)+IF(COUNT(H30)=1,H30,0),IF(COUNT(F30)=1,F30,0)+IF(COUNT(G30)=1,G30,0)+IF(COUNT(H30)=1,H30,0)- MAX(F30,G30,H30)))</f>
        <v>0.000581365740740741</v>
      </c>
      <c r="N30" s="30"/>
      <c r="O30" s="30"/>
    </row>
    <row r="31" customFormat="false" ht="17.35" hidden="false" customHeight="false" outlineLevel="0" collapsed="false">
      <c r="A31" s="16"/>
      <c r="B31" s="17" t="n">
        <v>82</v>
      </c>
      <c r="C31" s="18" t="s">
        <v>76</v>
      </c>
      <c r="D31" s="19" t="s">
        <v>77</v>
      </c>
      <c r="E31" s="18" t="s">
        <v>78</v>
      </c>
      <c r="F31" s="21" t="n">
        <v>0.000304398148148148</v>
      </c>
      <c r="G31" s="21" t="n">
        <v>0.000286111111111111</v>
      </c>
      <c r="H31" s="21" t="s">
        <v>32</v>
      </c>
      <c r="I31" s="21" t="n">
        <f aca="false">F31+G31</f>
        <v>0.000590509259259259</v>
      </c>
      <c r="N31" s="30"/>
      <c r="O31" s="30"/>
    </row>
    <row r="32" customFormat="false" ht="17.35" hidden="false" customHeight="false" outlineLevel="0" collapsed="false">
      <c r="A32" s="16"/>
      <c r="B32" s="17" t="n">
        <v>83</v>
      </c>
      <c r="C32" s="18" t="s">
        <v>79</v>
      </c>
      <c r="D32" s="19" t="s">
        <v>80</v>
      </c>
      <c r="E32" s="18" t="s">
        <v>78</v>
      </c>
      <c r="F32" s="21" t="n">
        <v>0.000367824074074074</v>
      </c>
      <c r="G32" s="21" t="n">
        <v>0.000361226851851852</v>
      </c>
      <c r="H32" s="21" t="s">
        <v>32</v>
      </c>
      <c r="I32" s="21" t="n">
        <f aca="false">F32+G32</f>
        <v>0.000729050925925926</v>
      </c>
      <c r="N32" s="30"/>
      <c r="O32" s="30"/>
    </row>
    <row r="33" customFormat="false" ht="17.35" hidden="false" customHeight="false" outlineLevel="0" collapsed="false">
      <c r="A33" s="16"/>
      <c r="B33" s="17" t="n">
        <v>84</v>
      </c>
      <c r="C33" s="18" t="s">
        <v>81</v>
      </c>
      <c r="D33" s="19" t="s">
        <v>82</v>
      </c>
      <c r="E33" s="18" t="s">
        <v>83</v>
      </c>
      <c r="F33" s="21" t="n">
        <v>0.000256828703703704</v>
      </c>
      <c r="G33" s="21" t="n">
        <v>0.00024837962962963</v>
      </c>
      <c r="H33" s="21" t="n">
        <v>0.00025162037037037</v>
      </c>
      <c r="I33" s="21" t="n">
        <f aca="false">F33+G33</f>
        <v>0.000505208333333334</v>
      </c>
      <c r="N33" s="30"/>
      <c r="O33" s="30"/>
    </row>
    <row r="34" customFormat="false" ht="17.35" hidden="false" customHeight="false" outlineLevel="0" collapsed="false">
      <c r="A34" s="16"/>
      <c r="B34" s="17" t="n">
        <v>85</v>
      </c>
      <c r="C34" s="18" t="s">
        <v>84</v>
      </c>
      <c r="D34" s="19" t="s">
        <v>85</v>
      </c>
      <c r="E34" s="18" t="s">
        <v>83</v>
      </c>
      <c r="F34" s="21" t="n">
        <v>0.000262037037037037</v>
      </c>
      <c r="G34" s="21" t="n">
        <v>0.000258680555555556</v>
      </c>
      <c r="H34" s="21" t="n">
        <v>0.000251388888888889</v>
      </c>
      <c r="I34" s="21" t="n">
        <f aca="false">G34+H34</f>
        <v>0.000510069444444445</v>
      </c>
      <c r="N34" s="30"/>
      <c r="O34" s="30"/>
    </row>
    <row r="35" customFormat="false" ht="17.35" hidden="false" customHeight="false" outlineLevel="0" collapsed="false">
      <c r="A35" s="16"/>
      <c r="B35" s="17" t="n">
        <v>86</v>
      </c>
      <c r="C35" s="18" t="s">
        <v>81</v>
      </c>
      <c r="D35" s="19" t="s">
        <v>53</v>
      </c>
      <c r="E35" s="18" t="s">
        <v>83</v>
      </c>
      <c r="F35" s="21" t="n">
        <v>0.000283564814814815</v>
      </c>
      <c r="G35" s="21" t="n">
        <v>0.000263194444444444</v>
      </c>
      <c r="H35" s="27" t="s">
        <v>25</v>
      </c>
      <c r="I35" s="21" t="n">
        <f aca="false">F35+G35</f>
        <v>0.000546759259259259</v>
      </c>
      <c r="N35" s="30"/>
      <c r="O35" s="30"/>
    </row>
    <row r="36" customFormat="false" ht="17.35" hidden="false" customHeight="false" outlineLevel="0" collapsed="false">
      <c r="A36" s="16"/>
      <c r="B36" s="16" t="n">
        <v>87</v>
      </c>
      <c r="C36" s="18" t="s">
        <v>81</v>
      </c>
      <c r="D36" s="19" t="s">
        <v>94</v>
      </c>
      <c r="E36" s="18" t="s">
        <v>87</v>
      </c>
      <c r="F36" s="21" t="n">
        <v>0.000415509259259259</v>
      </c>
      <c r="G36" s="21" t="n">
        <v>0.000365740740740741</v>
      </c>
      <c r="H36" s="21" t="n">
        <v>0.000355902777777778</v>
      </c>
      <c r="I36" s="21" t="n">
        <f aca="false">G36+H36</f>
        <v>0.000721643518518519</v>
      </c>
      <c r="N36" s="30"/>
      <c r="O36" s="30"/>
    </row>
    <row r="37" customFormat="false" ht="17.35" hidden="false" customHeight="false" outlineLevel="0" collapsed="false">
      <c r="A37" s="16"/>
      <c r="B37" s="16" t="n">
        <v>88</v>
      </c>
      <c r="C37" s="18" t="s">
        <v>86</v>
      </c>
      <c r="D37" s="19" t="s">
        <v>57</v>
      </c>
      <c r="E37" s="18" t="s">
        <v>87</v>
      </c>
      <c r="F37" s="21" t="n">
        <v>0.00026724537037037</v>
      </c>
      <c r="G37" s="21" t="n">
        <v>0.000298032407407407</v>
      </c>
      <c r="H37" s="21" t="n">
        <v>0.000294212962962963</v>
      </c>
      <c r="I37" s="21" t="n">
        <f aca="false">F37+H37</f>
        <v>0.000561458333333333</v>
      </c>
      <c r="N37" s="30"/>
      <c r="O37" s="30"/>
    </row>
    <row r="38" customFormat="false" ht="17.35" hidden="false" customHeight="false" outlineLevel="0" collapsed="false">
      <c r="A38" s="16"/>
      <c r="B38" s="16" t="n">
        <v>89</v>
      </c>
      <c r="C38" s="18" t="s">
        <v>92</v>
      </c>
      <c r="D38" s="19" t="s">
        <v>93</v>
      </c>
      <c r="E38" s="18" t="s">
        <v>87</v>
      </c>
      <c r="F38" s="21" t="n">
        <v>0.000412268518518518</v>
      </c>
      <c r="G38" s="21" t="n">
        <v>0.000325810185185185</v>
      </c>
      <c r="H38" s="21" t="n">
        <v>0.000319675925925926</v>
      </c>
      <c r="I38" s="21" t="n">
        <f aca="false">G38+H38</f>
        <v>0.000645486111111111</v>
      </c>
      <c r="N38" s="30"/>
      <c r="O38" s="30"/>
    </row>
    <row r="39" customFormat="false" ht="17.35" hidden="false" customHeight="false" outlineLevel="0" collapsed="false">
      <c r="A39" s="16"/>
      <c r="B39" s="16" t="n">
        <v>90</v>
      </c>
      <c r="C39" s="18" t="s">
        <v>88</v>
      </c>
      <c r="D39" s="19" t="s">
        <v>89</v>
      </c>
      <c r="E39" s="18" t="s">
        <v>87</v>
      </c>
      <c r="F39" s="21" t="n">
        <v>0.000297222222222222</v>
      </c>
      <c r="G39" s="21" t="n">
        <v>0.000287615740740741</v>
      </c>
      <c r="H39" s="21" t="n">
        <v>0.000289814814814815</v>
      </c>
      <c r="I39" s="21" t="n">
        <f aca="false">G39+H39</f>
        <v>0.000577430555555556</v>
      </c>
      <c r="N39" s="30"/>
      <c r="O39" s="30"/>
    </row>
    <row r="40" customFormat="false" ht="17.35" hidden="false" customHeight="false" outlineLevel="0" collapsed="false">
      <c r="A40" s="16"/>
      <c r="B40" s="16" t="n">
        <v>91</v>
      </c>
      <c r="C40" s="18" t="s">
        <v>90</v>
      </c>
      <c r="D40" s="19" t="s">
        <v>91</v>
      </c>
      <c r="E40" s="18" t="s">
        <v>87</v>
      </c>
      <c r="F40" s="21" t="n">
        <v>0.000345833333333333</v>
      </c>
      <c r="G40" s="21" t="n">
        <v>0.000321527777777778</v>
      </c>
      <c r="H40" s="21" t="n">
        <v>0.000307986111111111</v>
      </c>
      <c r="I40" s="21" t="n">
        <f aca="false">G40+H40</f>
        <v>0.000629513888888889</v>
      </c>
      <c r="N40" s="30"/>
      <c r="O40" s="30"/>
    </row>
    <row r="41" customFormat="false" ht="17.35" hidden="false" customHeight="false" outlineLevel="0" collapsed="false">
      <c r="A41" s="16"/>
      <c r="B41" s="32" t="n">
        <v>92</v>
      </c>
      <c r="C41" s="19" t="s">
        <v>96</v>
      </c>
      <c r="D41" s="19" t="s">
        <v>27</v>
      </c>
      <c r="E41" s="19" t="s">
        <v>97</v>
      </c>
      <c r="F41" s="27" t="s">
        <v>41</v>
      </c>
      <c r="G41" s="21" t="n">
        <v>0.000294907407407407</v>
      </c>
      <c r="H41" s="21" t="n">
        <v>0.000265162037037037</v>
      </c>
      <c r="I41" s="21" t="n">
        <f aca="false">G41+H41</f>
        <v>0.000560069444444444</v>
      </c>
      <c r="N41" s="30"/>
      <c r="O41" s="30"/>
    </row>
    <row r="42" customFormat="false" ht="17.35" hidden="false" customHeight="false" outlineLevel="0" collapsed="false">
      <c r="A42" s="16"/>
      <c r="B42" s="32" t="n">
        <v>93</v>
      </c>
      <c r="C42" s="19" t="s">
        <v>98</v>
      </c>
      <c r="D42" s="19" t="s">
        <v>99</v>
      </c>
      <c r="E42" s="19" t="s">
        <v>97</v>
      </c>
      <c r="F42" s="21" t="n">
        <v>0.000291435185185185</v>
      </c>
      <c r="G42" s="21" t="n">
        <v>0.000293634259259259</v>
      </c>
      <c r="H42" s="21" t="n">
        <v>0.000282175925925926</v>
      </c>
      <c r="I42" s="21" t="n">
        <f aca="false">F42+H42</f>
        <v>0.000573611111111111</v>
      </c>
      <c r="N42" s="30"/>
      <c r="O42" s="30"/>
    </row>
  </sheetData>
  <mergeCells count="7">
    <mergeCell ref="B1:H1"/>
    <mergeCell ref="A2:A3"/>
    <mergeCell ref="B2:B3"/>
    <mergeCell ref="C2:C3"/>
    <mergeCell ref="D2:D3"/>
    <mergeCell ref="E2:E3"/>
    <mergeCell ref="F2:I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E101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D9" activeCellId="1" sqref="B54:I61 D9"/>
    </sheetView>
  </sheetViews>
  <sheetFormatPr defaultColWidth="8.859375" defaultRowHeight="15" zeroHeight="false" outlineLevelRow="0" outlineLevelCol="0"/>
  <cols>
    <col collapsed="false" customWidth="true" hidden="false" outlineLevel="0" max="1" min="1" style="37" width="7.57"/>
    <col collapsed="false" customWidth="true" hidden="false" outlineLevel="0" max="2" min="2" style="37" width="10.42"/>
    <col collapsed="false" customWidth="true" hidden="false" outlineLevel="0" max="3" min="3" style="5" width="13.71"/>
    <col collapsed="false" customWidth="true" hidden="false" outlineLevel="0" max="4" min="4" style="5" width="19.57"/>
    <col collapsed="false" customWidth="true" hidden="true" outlineLevel="0" max="5" min="5" style="38" width="5.29"/>
    <col collapsed="false" customWidth="true" hidden="false" outlineLevel="0" max="6" min="6" style="37" width="4.71"/>
    <col collapsed="false" customWidth="true" hidden="false" outlineLevel="0" max="9" min="7" style="39" width="10.42"/>
    <col collapsed="false" customWidth="true" hidden="false" outlineLevel="0" max="10" min="10" style="40" width="10.42"/>
    <col collapsed="false" customWidth="true" hidden="false" outlineLevel="0" max="11" min="11" style="41" width="9.14"/>
    <col collapsed="false" customWidth="true" hidden="false" outlineLevel="0" max="12" min="12" style="41" width="11.14"/>
    <col collapsed="false" customWidth="true" hidden="false" outlineLevel="0" max="14" min="13" style="41" width="9.14"/>
    <col collapsed="false" customWidth="true" hidden="false" outlineLevel="0" max="31" min="15" style="42" width="9.14"/>
  </cols>
  <sheetData>
    <row r="1" customFormat="false" ht="24.45" hidden="false" customHeight="false" outlineLevel="0" collapsed="false">
      <c r="E1" s="43"/>
      <c r="F1" s="39"/>
      <c r="I1" s="43"/>
      <c r="J1" s="44"/>
      <c r="M1" s="42"/>
      <c r="N1" s="42"/>
    </row>
    <row r="2" customFormat="false" ht="34.5" hidden="false" customHeight="true" outlineLevel="0" collapsed="false">
      <c r="C2" s="45" t="s">
        <v>101</v>
      </c>
      <c r="D2" s="45"/>
      <c r="E2" s="45"/>
      <c r="F2" s="45"/>
      <c r="G2" s="45"/>
      <c r="H2" s="45"/>
      <c r="I2" s="46"/>
      <c r="J2" s="44"/>
      <c r="M2" s="42"/>
      <c r="N2" s="42"/>
    </row>
    <row r="3" customFormat="false" ht="18.75" hidden="false" customHeight="true" outlineLevel="0" collapsed="false">
      <c r="C3" s="45" t="s">
        <v>102</v>
      </c>
      <c r="D3" s="45"/>
      <c r="E3" s="45"/>
      <c r="F3" s="45"/>
      <c r="G3" s="45"/>
      <c r="H3" s="45"/>
      <c r="I3" s="46"/>
      <c r="J3" s="44"/>
      <c r="M3" s="42"/>
      <c r="N3" s="42"/>
    </row>
    <row r="4" customFormat="false" ht="18.75" hidden="false" customHeight="true" outlineLevel="0" collapsed="false">
      <c r="D4" s="47" t="s">
        <v>103</v>
      </c>
      <c r="E4" s="47"/>
      <c r="F4" s="47"/>
      <c r="G4" s="47"/>
      <c r="H4" s="48"/>
      <c r="I4" s="49"/>
      <c r="J4" s="44"/>
      <c r="L4" s="50" t="n">
        <v>44269</v>
      </c>
      <c r="M4" s="42"/>
      <c r="N4" s="42"/>
    </row>
    <row r="5" customFormat="false" ht="13.5" hidden="false" customHeight="true" outlineLevel="0" collapsed="false"/>
    <row r="6" s="54" customFormat="true" ht="17.35" hidden="false" customHeight="true" outlineLevel="0" collapsed="false">
      <c r="A6" s="51" t="s">
        <v>104</v>
      </c>
      <c r="B6" s="51"/>
      <c r="C6" s="51"/>
      <c r="D6" s="51"/>
      <c r="E6" s="51"/>
      <c r="F6" s="51"/>
      <c r="G6" s="51"/>
      <c r="H6" s="51"/>
      <c r="I6" s="51"/>
      <c r="J6" s="51"/>
      <c r="K6" s="52"/>
      <c r="L6" s="52"/>
      <c r="M6" s="52"/>
      <c r="N6" s="52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customFormat="false" ht="17.35" hidden="false" customHeight="true" outlineLevel="0" collapsed="false">
      <c r="A7" s="55" t="s">
        <v>105</v>
      </c>
      <c r="B7" s="55" t="s">
        <v>106</v>
      </c>
      <c r="C7" s="55" t="s">
        <v>3</v>
      </c>
      <c r="D7" s="55" t="s">
        <v>4</v>
      </c>
      <c r="E7" s="56" t="s">
        <v>5</v>
      </c>
      <c r="F7" s="57" t="s">
        <v>107</v>
      </c>
      <c r="G7" s="58" t="s">
        <v>108</v>
      </c>
      <c r="H7" s="58"/>
      <c r="I7" s="58"/>
      <c r="J7" s="59" t="s">
        <v>109</v>
      </c>
    </row>
    <row r="8" customFormat="false" ht="24" hidden="false" customHeight="true" outlineLevel="0" collapsed="false">
      <c r="A8" s="55"/>
      <c r="B8" s="55"/>
      <c r="C8" s="55"/>
      <c r="D8" s="55"/>
      <c r="E8" s="56"/>
      <c r="F8" s="57"/>
      <c r="G8" s="60" t="s">
        <v>8</v>
      </c>
      <c r="H8" s="60" t="s">
        <v>9</v>
      </c>
      <c r="I8" s="60" t="s">
        <v>10</v>
      </c>
      <c r="J8" s="59"/>
    </row>
    <row r="9" s="69" customFormat="true" ht="17.35" hidden="false" customHeight="false" outlineLevel="0" collapsed="false">
      <c r="A9" s="61" t="n">
        <v>1</v>
      </c>
      <c r="B9" s="62" t="n">
        <v>51</v>
      </c>
      <c r="C9" s="63" t="s">
        <v>12</v>
      </c>
      <c r="D9" s="64" t="s">
        <v>13</v>
      </c>
      <c r="E9" s="65" t="n">
        <f aca="false">2025-1994</f>
        <v>31</v>
      </c>
      <c r="F9" s="66" t="s">
        <v>14</v>
      </c>
      <c r="G9" s="67" t="n">
        <v>0.000365393518518519</v>
      </c>
      <c r="H9" s="67" t="n">
        <v>0.000630787037037037</v>
      </c>
      <c r="I9" s="67" t="n">
        <v>0.000367824074074074</v>
      </c>
      <c r="J9" s="67" t="n">
        <f aca="false">G9+I9</f>
        <v>0.000733217592592593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  <c r="IX9" s="68"/>
      <c r="IY9" s="68"/>
      <c r="IZ9" s="68"/>
      <c r="JA9" s="68"/>
      <c r="JB9" s="68"/>
      <c r="JC9" s="68"/>
      <c r="JD9" s="68"/>
      <c r="JE9" s="68"/>
      <c r="JF9" s="68"/>
      <c r="JG9" s="68"/>
      <c r="JH9" s="68"/>
      <c r="JI9" s="68"/>
      <c r="JJ9" s="68"/>
      <c r="JK9" s="68"/>
      <c r="JL9" s="68"/>
      <c r="JM9" s="68"/>
      <c r="JN9" s="68"/>
      <c r="JO9" s="68"/>
      <c r="JP9" s="68"/>
      <c r="JQ9" s="68"/>
      <c r="JR9" s="68"/>
      <c r="JS9" s="68"/>
      <c r="JT9" s="68"/>
      <c r="JU9" s="68"/>
      <c r="JV9" s="68"/>
      <c r="JW9" s="68"/>
      <c r="JX9" s="68"/>
      <c r="JY9" s="68"/>
      <c r="JZ9" s="68"/>
      <c r="KA9" s="68"/>
      <c r="KB9" s="68"/>
      <c r="KC9" s="68"/>
      <c r="KD9" s="68"/>
      <c r="KE9" s="68"/>
      <c r="KF9" s="68"/>
      <c r="KG9" s="68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8"/>
      <c r="MB9" s="68"/>
      <c r="MC9" s="68"/>
      <c r="MD9" s="68"/>
      <c r="ME9" s="68"/>
      <c r="MF9" s="68"/>
      <c r="MG9" s="68"/>
      <c r="MH9" s="68"/>
      <c r="MI9" s="68"/>
      <c r="MJ9" s="68"/>
      <c r="MK9" s="68"/>
      <c r="ML9" s="68"/>
      <c r="MM9" s="68"/>
      <c r="MN9" s="68"/>
      <c r="MO9" s="68"/>
      <c r="MP9" s="68"/>
      <c r="MQ9" s="68"/>
      <c r="MR9" s="68"/>
      <c r="MS9" s="68"/>
      <c r="MT9" s="68"/>
      <c r="MU9" s="68"/>
      <c r="MV9" s="68"/>
      <c r="MW9" s="68"/>
      <c r="MX9" s="68"/>
      <c r="MY9" s="68"/>
      <c r="MZ9" s="68"/>
      <c r="NA9" s="68"/>
      <c r="NB9" s="68"/>
      <c r="NC9" s="68"/>
      <c r="ND9" s="68"/>
      <c r="NE9" s="68"/>
      <c r="NF9" s="68"/>
      <c r="NG9" s="68"/>
      <c r="NH9" s="68"/>
      <c r="NI9" s="68"/>
      <c r="NJ9" s="68"/>
      <c r="NK9" s="68"/>
      <c r="NL9" s="68"/>
      <c r="NM9" s="68"/>
      <c r="NN9" s="68"/>
      <c r="NO9" s="68"/>
      <c r="NP9" s="68"/>
      <c r="NQ9" s="68"/>
      <c r="NR9" s="68"/>
      <c r="NS9" s="68"/>
      <c r="NT9" s="68"/>
      <c r="NU9" s="68"/>
      <c r="NV9" s="68"/>
      <c r="NW9" s="68"/>
      <c r="NX9" s="68"/>
      <c r="NY9" s="68"/>
      <c r="NZ9" s="68"/>
      <c r="OA9" s="68"/>
      <c r="OB9" s="68"/>
      <c r="OC9" s="68"/>
      <c r="OD9" s="68"/>
      <c r="OE9" s="68"/>
      <c r="OF9" s="68"/>
      <c r="OG9" s="68"/>
      <c r="OH9" s="68"/>
      <c r="OI9" s="68"/>
      <c r="OJ9" s="68"/>
      <c r="OK9" s="68"/>
      <c r="OL9" s="68"/>
      <c r="OM9" s="68"/>
      <c r="ON9" s="68"/>
      <c r="OO9" s="68"/>
      <c r="OP9" s="68"/>
      <c r="OQ9" s="68"/>
      <c r="OR9" s="68"/>
      <c r="OS9" s="68"/>
      <c r="OT9" s="68"/>
      <c r="OU9" s="68"/>
      <c r="OV9" s="68"/>
      <c r="OW9" s="68"/>
      <c r="OX9" s="68"/>
      <c r="OY9" s="68"/>
      <c r="OZ9" s="68"/>
      <c r="PA9" s="68"/>
      <c r="PB9" s="68"/>
      <c r="PC9" s="68"/>
      <c r="PD9" s="68"/>
      <c r="PE9" s="68"/>
      <c r="PF9" s="68"/>
      <c r="PG9" s="68"/>
      <c r="PH9" s="68"/>
      <c r="PI9" s="68"/>
      <c r="PJ9" s="68"/>
      <c r="PK9" s="68"/>
      <c r="PL9" s="68"/>
      <c r="PM9" s="68"/>
      <c r="PN9" s="68"/>
      <c r="PO9" s="68"/>
      <c r="PP9" s="68"/>
      <c r="PQ9" s="68"/>
      <c r="PR9" s="68"/>
      <c r="PS9" s="68"/>
      <c r="PT9" s="68"/>
      <c r="PU9" s="68"/>
      <c r="PV9" s="68"/>
      <c r="PW9" s="68"/>
      <c r="PX9" s="68"/>
      <c r="PY9" s="68"/>
      <c r="PZ9" s="68"/>
      <c r="QA9" s="68"/>
      <c r="QB9" s="68"/>
      <c r="QC9" s="68"/>
      <c r="QD9" s="68"/>
      <c r="QE9" s="68"/>
      <c r="QF9" s="68"/>
      <c r="QG9" s="68"/>
      <c r="QH9" s="68"/>
      <c r="QI9" s="68"/>
      <c r="QJ9" s="68"/>
      <c r="QK9" s="68"/>
      <c r="QL9" s="68"/>
      <c r="QM9" s="68"/>
      <c r="QN9" s="68"/>
      <c r="QO9" s="68"/>
      <c r="QP9" s="68"/>
      <c r="QQ9" s="68"/>
      <c r="QR9" s="68"/>
      <c r="QS9" s="68"/>
      <c r="QT9" s="68"/>
      <c r="QU9" s="68"/>
      <c r="QV9" s="68"/>
      <c r="QW9" s="68"/>
      <c r="QX9" s="68"/>
      <c r="QY9" s="68"/>
      <c r="QZ9" s="68"/>
      <c r="RA9" s="68"/>
      <c r="RB9" s="68"/>
      <c r="RC9" s="68"/>
      <c r="RD9" s="68"/>
      <c r="RE9" s="68"/>
      <c r="RF9" s="68"/>
      <c r="RG9" s="68"/>
      <c r="RH9" s="68"/>
      <c r="RI9" s="68"/>
      <c r="RJ9" s="68"/>
      <c r="RK9" s="68"/>
      <c r="RL9" s="68"/>
      <c r="RM9" s="68"/>
      <c r="RN9" s="68"/>
      <c r="RO9" s="68"/>
      <c r="RP9" s="68"/>
      <c r="RQ9" s="68"/>
      <c r="RR9" s="68"/>
      <c r="RS9" s="68"/>
      <c r="RT9" s="68"/>
      <c r="RU9" s="68"/>
      <c r="RV9" s="68"/>
      <c r="RW9" s="68"/>
      <c r="RX9" s="68"/>
      <c r="RY9" s="68"/>
      <c r="RZ9" s="68"/>
      <c r="SA9" s="68"/>
      <c r="SB9" s="68"/>
      <c r="SC9" s="68"/>
      <c r="SD9" s="68"/>
      <c r="SE9" s="68"/>
      <c r="SF9" s="68"/>
      <c r="SG9" s="68"/>
      <c r="SH9" s="68"/>
      <c r="SI9" s="68"/>
      <c r="SJ9" s="68"/>
      <c r="SK9" s="68"/>
      <c r="SL9" s="68"/>
      <c r="SM9" s="68"/>
      <c r="SN9" s="68"/>
      <c r="SO9" s="68"/>
      <c r="SP9" s="68"/>
      <c r="SQ9" s="68"/>
      <c r="SR9" s="68"/>
      <c r="SS9" s="68"/>
      <c r="ST9" s="68"/>
      <c r="SU9" s="68"/>
      <c r="SV9" s="68"/>
      <c r="SW9" s="68"/>
      <c r="SX9" s="68"/>
      <c r="SY9" s="68"/>
      <c r="SZ9" s="68"/>
      <c r="TA9" s="68"/>
      <c r="TB9" s="68"/>
      <c r="TC9" s="68"/>
      <c r="TD9" s="68"/>
      <c r="TE9" s="68"/>
      <c r="TF9" s="68"/>
      <c r="TG9" s="68"/>
      <c r="TH9" s="68"/>
      <c r="TI9" s="68"/>
      <c r="TJ9" s="68"/>
      <c r="TK9" s="68"/>
      <c r="TL9" s="68"/>
      <c r="TM9" s="68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  <c r="XL9" s="68"/>
      <c r="XM9" s="68"/>
      <c r="XN9" s="68"/>
      <c r="XO9" s="68"/>
      <c r="XP9" s="68"/>
      <c r="XQ9" s="68"/>
      <c r="XR9" s="68"/>
      <c r="XS9" s="68"/>
      <c r="XT9" s="68"/>
      <c r="XU9" s="68"/>
      <c r="XV9" s="68"/>
      <c r="XW9" s="68"/>
      <c r="XX9" s="68"/>
      <c r="XY9" s="68"/>
      <c r="XZ9" s="68"/>
      <c r="YA9" s="68"/>
      <c r="YB9" s="68"/>
      <c r="YC9" s="68"/>
      <c r="YD9" s="68"/>
      <c r="YE9" s="68"/>
      <c r="YF9" s="68"/>
      <c r="YG9" s="68"/>
      <c r="YH9" s="68"/>
      <c r="YI9" s="68"/>
      <c r="YJ9" s="68"/>
      <c r="YK9" s="68"/>
      <c r="YL9" s="68"/>
      <c r="YM9" s="68"/>
      <c r="YN9" s="68"/>
      <c r="YO9" s="68"/>
      <c r="YP9" s="68"/>
      <c r="YQ9" s="68"/>
      <c r="YR9" s="68"/>
      <c r="YS9" s="68"/>
      <c r="YT9" s="68"/>
      <c r="YU9" s="68"/>
      <c r="YV9" s="68"/>
      <c r="YW9" s="68"/>
      <c r="YX9" s="68"/>
      <c r="YY9" s="68"/>
      <c r="YZ9" s="68"/>
      <c r="ZA9" s="68"/>
      <c r="ZB9" s="68"/>
      <c r="ZC9" s="68"/>
      <c r="ZD9" s="68"/>
      <c r="ZE9" s="68"/>
      <c r="ZF9" s="68"/>
      <c r="ZG9" s="68"/>
      <c r="ZH9" s="68"/>
      <c r="ZI9" s="68"/>
      <c r="ZJ9" s="68"/>
      <c r="ZK9" s="68"/>
      <c r="ZL9" s="68"/>
      <c r="ZM9" s="68"/>
      <c r="ZN9" s="68"/>
      <c r="ZO9" s="68"/>
      <c r="ZP9" s="68"/>
      <c r="ZQ9" s="68"/>
      <c r="ZR9" s="68"/>
      <c r="ZS9" s="68"/>
      <c r="ZT9" s="68"/>
      <c r="ZU9" s="68"/>
      <c r="ZV9" s="68"/>
      <c r="ZW9" s="68"/>
      <c r="ZX9" s="68"/>
      <c r="ZY9" s="68"/>
      <c r="ZZ9" s="68"/>
      <c r="AAA9" s="68"/>
      <c r="AAB9" s="68"/>
      <c r="AAC9" s="68"/>
      <c r="AAD9" s="68"/>
      <c r="AAE9" s="68"/>
      <c r="AAF9" s="68"/>
      <c r="AAG9" s="68"/>
      <c r="AAH9" s="68"/>
      <c r="AAI9" s="68"/>
      <c r="AAJ9" s="68"/>
      <c r="AAK9" s="68"/>
      <c r="AAL9" s="68"/>
      <c r="AAM9" s="68"/>
      <c r="AAN9" s="68"/>
      <c r="AAO9" s="68"/>
      <c r="AAP9" s="68"/>
      <c r="AAQ9" s="68"/>
      <c r="AAR9" s="68"/>
      <c r="AAS9" s="68"/>
      <c r="AAT9" s="68"/>
      <c r="AAU9" s="68"/>
      <c r="AAV9" s="68"/>
      <c r="AAW9" s="68"/>
      <c r="AAX9" s="68"/>
      <c r="AAY9" s="68"/>
      <c r="AAZ9" s="68"/>
      <c r="ABA9" s="68"/>
      <c r="ABB9" s="68"/>
      <c r="ABC9" s="68"/>
      <c r="ABD9" s="68"/>
      <c r="ABE9" s="68"/>
      <c r="ABF9" s="68"/>
      <c r="ABG9" s="68"/>
      <c r="ABH9" s="68"/>
      <c r="ABI9" s="68"/>
      <c r="ABJ9" s="68"/>
      <c r="ABK9" s="68"/>
      <c r="ABL9" s="68"/>
      <c r="ABM9" s="68"/>
      <c r="ABN9" s="68"/>
      <c r="ABO9" s="68"/>
      <c r="ABP9" s="68"/>
      <c r="ABQ9" s="68"/>
      <c r="ABR9" s="68"/>
      <c r="ABS9" s="68"/>
      <c r="ABT9" s="68"/>
      <c r="ABU9" s="68"/>
      <c r="ABV9" s="68"/>
      <c r="ABW9" s="68"/>
      <c r="ABX9" s="68"/>
      <c r="ABY9" s="68"/>
      <c r="ABZ9" s="68"/>
      <c r="ACA9" s="68"/>
      <c r="ACB9" s="68"/>
      <c r="ACC9" s="68"/>
      <c r="ACD9" s="68"/>
      <c r="ACE9" s="68"/>
      <c r="ACF9" s="68"/>
      <c r="ACG9" s="68"/>
      <c r="ACH9" s="68"/>
      <c r="ACI9" s="68"/>
      <c r="ACJ9" s="68"/>
      <c r="ACK9" s="68"/>
      <c r="ACL9" s="68"/>
      <c r="ACM9" s="68"/>
      <c r="ACN9" s="68"/>
      <c r="ACO9" s="68"/>
      <c r="ACP9" s="68"/>
      <c r="ACQ9" s="68"/>
      <c r="ACR9" s="68"/>
      <c r="ACS9" s="68"/>
      <c r="ACT9" s="68"/>
      <c r="ACU9" s="68"/>
      <c r="ACV9" s="68"/>
      <c r="ACW9" s="68"/>
      <c r="ACX9" s="68"/>
      <c r="ACY9" s="68"/>
      <c r="ACZ9" s="68"/>
      <c r="ADA9" s="68"/>
      <c r="ADB9" s="68"/>
      <c r="ADC9" s="68"/>
      <c r="ADD9" s="68"/>
      <c r="ADE9" s="68"/>
      <c r="ADF9" s="68"/>
      <c r="ADG9" s="68"/>
      <c r="ADH9" s="68"/>
      <c r="ADI9" s="68"/>
      <c r="ADJ9" s="68"/>
      <c r="ADK9" s="68"/>
      <c r="ADL9" s="68"/>
      <c r="ADM9" s="68"/>
      <c r="ADN9" s="68"/>
      <c r="ADO9" s="68"/>
      <c r="ADP9" s="68"/>
      <c r="ADQ9" s="68"/>
      <c r="ADR9" s="68"/>
      <c r="ADS9" s="68"/>
      <c r="ADT9" s="68"/>
      <c r="ADU9" s="68"/>
      <c r="ADV9" s="68"/>
      <c r="ADW9" s="68"/>
      <c r="ADX9" s="68"/>
      <c r="ADY9" s="68"/>
      <c r="ADZ9" s="68"/>
      <c r="AEA9" s="68"/>
      <c r="AEB9" s="68"/>
      <c r="AEC9" s="68"/>
      <c r="AED9" s="68"/>
      <c r="AEE9" s="68"/>
      <c r="AEF9" s="68"/>
      <c r="AEG9" s="68"/>
      <c r="AEH9" s="68"/>
      <c r="AEI9" s="68"/>
      <c r="AEJ9" s="68"/>
      <c r="AEK9" s="68"/>
      <c r="AEL9" s="68"/>
      <c r="AEM9" s="68"/>
      <c r="AEN9" s="68"/>
      <c r="AEO9" s="68"/>
      <c r="AEP9" s="68"/>
      <c r="AEQ9" s="68"/>
      <c r="AER9" s="68"/>
      <c r="AES9" s="68"/>
      <c r="AET9" s="68"/>
      <c r="AEU9" s="68"/>
      <c r="AEV9" s="68"/>
      <c r="AEW9" s="68"/>
      <c r="AEX9" s="68"/>
      <c r="AEY9" s="68"/>
      <c r="AEZ9" s="68"/>
      <c r="AFA9" s="68"/>
      <c r="AFB9" s="68"/>
      <c r="AFC9" s="68"/>
      <c r="AFD9" s="68"/>
      <c r="AFE9" s="68"/>
      <c r="AFF9" s="68"/>
      <c r="AFG9" s="68"/>
      <c r="AFH9" s="68"/>
      <c r="AFI9" s="68"/>
      <c r="AFJ9" s="68"/>
      <c r="AFK9" s="68"/>
      <c r="AFL9" s="68"/>
      <c r="AFM9" s="68"/>
      <c r="AFN9" s="68"/>
      <c r="AFO9" s="68"/>
      <c r="AFP9" s="68"/>
      <c r="AFQ9" s="68"/>
      <c r="AFR9" s="68"/>
      <c r="AFS9" s="68"/>
      <c r="AFT9" s="68"/>
      <c r="AFU9" s="68"/>
      <c r="AFV9" s="68"/>
      <c r="AFW9" s="68"/>
      <c r="AFX9" s="68"/>
      <c r="AFY9" s="68"/>
      <c r="AFZ9" s="68"/>
      <c r="AGA9" s="68"/>
      <c r="AGB9" s="68"/>
      <c r="AGC9" s="68"/>
      <c r="AGD9" s="68"/>
      <c r="AGE9" s="68"/>
      <c r="AGF9" s="68"/>
      <c r="AGG9" s="68"/>
      <c r="AGH9" s="68"/>
      <c r="AGI9" s="68"/>
      <c r="AGJ9" s="68"/>
      <c r="AGK9" s="68"/>
      <c r="AGL9" s="68"/>
      <c r="AGM9" s="68"/>
      <c r="AGN9" s="68"/>
      <c r="AGO9" s="68"/>
      <c r="AGP9" s="68"/>
      <c r="AGQ9" s="68"/>
      <c r="AGR9" s="68"/>
      <c r="AGS9" s="68"/>
      <c r="AGT9" s="68"/>
      <c r="AGU9" s="68"/>
      <c r="AGV9" s="68"/>
      <c r="AGW9" s="68"/>
      <c r="AGX9" s="68"/>
      <c r="AGY9" s="68"/>
      <c r="AGZ9" s="68"/>
      <c r="AHA9" s="68"/>
      <c r="AHB9" s="68"/>
      <c r="AHC9" s="68"/>
      <c r="AHD9" s="68"/>
      <c r="AHE9" s="68"/>
      <c r="AHF9" s="68"/>
      <c r="AHG9" s="68"/>
      <c r="AHH9" s="68"/>
      <c r="AHI9" s="68"/>
      <c r="AHJ9" s="68"/>
      <c r="AHK9" s="68"/>
      <c r="AHL9" s="68"/>
      <c r="AHM9" s="68"/>
      <c r="AHN9" s="68"/>
      <c r="AHO9" s="68"/>
      <c r="AHP9" s="68"/>
      <c r="AHQ9" s="68"/>
      <c r="AHR9" s="68"/>
      <c r="AHS9" s="68"/>
      <c r="AHT9" s="68"/>
      <c r="AHU9" s="68"/>
      <c r="AHV9" s="68"/>
      <c r="AHW9" s="68"/>
      <c r="AHX9" s="68"/>
      <c r="AHY9" s="68"/>
      <c r="AHZ9" s="68"/>
      <c r="AIA9" s="68"/>
      <c r="AIB9" s="68"/>
      <c r="AIC9" s="68"/>
      <c r="AID9" s="68"/>
      <c r="AIE9" s="68"/>
      <c r="AIF9" s="68"/>
      <c r="AIG9" s="68"/>
      <c r="AIH9" s="68"/>
      <c r="AII9" s="68"/>
      <c r="AIJ9" s="68"/>
      <c r="AIK9" s="68"/>
      <c r="AIL9" s="68"/>
      <c r="AIM9" s="68"/>
      <c r="AIN9" s="68"/>
      <c r="AIO9" s="68"/>
      <c r="AIP9" s="68"/>
      <c r="AIQ9" s="68"/>
      <c r="AIR9" s="68"/>
      <c r="AIS9" s="68"/>
      <c r="AIT9" s="68"/>
      <c r="AIU9" s="68"/>
      <c r="AIV9" s="68"/>
      <c r="AIW9" s="68"/>
      <c r="AIX9" s="68"/>
      <c r="AIY9" s="68"/>
      <c r="AIZ9" s="68"/>
      <c r="AJA9" s="68"/>
      <c r="AJB9" s="68"/>
      <c r="AJC9" s="68"/>
      <c r="AJD9" s="68"/>
      <c r="AJE9" s="68"/>
      <c r="AJF9" s="68"/>
      <c r="AJG9" s="68"/>
      <c r="AJH9" s="68"/>
      <c r="AJI9" s="68"/>
      <c r="AJJ9" s="68"/>
      <c r="AJK9" s="68"/>
      <c r="AJL9" s="68"/>
      <c r="AJM9" s="68"/>
      <c r="AJN9" s="68"/>
      <c r="AJO9" s="68"/>
      <c r="AJP9" s="68"/>
      <c r="AJQ9" s="68"/>
      <c r="AJR9" s="68"/>
      <c r="AJS9" s="68"/>
      <c r="AJT9" s="68"/>
      <c r="AJU9" s="68"/>
      <c r="AJV9" s="68"/>
      <c r="AJW9" s="68"/>
      <c r="AJX9" s="68"/>
      <c r="AJY9" s="68"/>
      <c r="AJZ9" s="68"/>
      <c r="AKA9" s="68"/>
      <c r="AKB9" s="68"/>
      <c r="AKC9" s="68"/>
      <c r="AKD9" s="68"/>
      <c r="AKE9" s="68"/>
      <c r="AKF9" s="68"/>
      <c r="AKG9" s="68"/>
      <c r="AKH9" s="68"/>
      <c r="AKI9" s="68"/>
      <c r="AKJ9" s="68"/>
      <c r="AKK9" s="68"/>
      <c r="AKL9" s="68"/>
      <c r="AKM9" s="68"/>
      <c r="AKN9" s="68"/>
      <c r="AKO9" s="68"/>
      <c r="AKP9" s="68"/>
      <c r="AKQ9" s="68"/>
      <c r="AKR9" s="68"/>
      <c r="AKS9" s="68"/>
      <c r="AKT9" s="68"/>
      <c r="AKU9" s="68"/>
      <c r="AKV9" s="68"/>
      <c r="AKW9" s="68"/>
      <c r="AKX9" s="68"/>
      <c r="AKY9" s="68"/>
      <c r="AKZ9" s="68"/>
      <c r="ALA9" s="68"/>
      <c r="ALB9" s="68"/>
      <c r="ALC9" s="68"/>
      <c r="ALD9" s="68"/>
      <c r="ALE9" s="68"/>
      <c r="ALF9" s="68"/>
      <c r="ALG9" s="68"/>
      <c r="ALH9" s="68"/>
      <c r="ALI9" s="68"/>
      <c r="ALJ9" s="68"/>
      <c r="ALK9" s="68"/>
      <c r="ALL9" s="68"/>
      <c r="ALM9" s="68"/>
      <c r="ALN9" s="68"/>
      <c r="ALO9" s="68"/>
      <c r="ALP9" s="68"/>
      <c r="ALQ9" s="68"/>
      <c r="ALR9" s="68"/>
      <c r="ALS9" s="68"/>
      <c r="ALT9" s="68"/>
      <c r="ALU9" s="68"/>
      <c r="ALV9" s="68"/>
      <c r="ALW9" s="68"/>
      <c r="ALX9" s="68"/>
      <c r="ALY9" s="68"/>
      <c r="ALZ9" s="68"/>
      <c r="AMA9" s="68"/>
      <c r="AMB9" s="68"/>
      <c r="AMC9" s="68"/>
      <c r="AMD9" s="68"/>
      <c r="AME9" s="68"/>
    </row>
    <row r="10" s="69" customFormat="true" ht="17.35" hidden="false" customHeight="false" outlineLevel="0" collapsed="false">
      <c r="A10" s="61" t="n">
        <v>2</v>
      </c>
      <c r="B10" s="62" t="n">
        <v>52</v>
      </c>
      <c r="C10" s="63" t="s">
        <v>16</v>
      </c>
      <c r="D10" s="64" t="s">
        <v>17</v>
      </c>
      <c r="E10" s="65" t="n">
        <f aca="false">2025-1979</f>
        <v>46</v>
      </c>
      <c r="F10" s="70" t="s">
        <v>18</v>
      </c>
      <c r="G10" s="71" t="n">
        <v>0.000348611111111111</v>
      </c>
      <c r="H10" s="71" t="n">
        <v>0.000329976851851852</v>
      </c>
      <c r="I10" s="71" t="n">
        <v>0.000327662037037037</v>
      </c>
      <c r="J10" s="71" t="n">
        <f aca="false">H10+I10</f>
        <v>0.000657638888888889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  <c r="IX10" s="68"/>
      <c r="IY10" s="68"/>
      <c r="IZ10" s="68"/>
      <c r="JA10" s="68"/>
      <c r="JB10" s="68"/>
      <c r="JC10" s="68"/>
      <c r="JD10" s="68"/>
      <c r="JE10" s="68"/>
      <c r="JF10" s="68"/>
      <c r="JG10" s="68"/>
      <c r="JH10" s="68"/>
      <c r="JI10" s="68"/>
      <c r="JJ10" s="68"/>
      <c r="JK10" s="68"/>
      <c r="JL10" s="68"/>
      <c r="JM10" s="68"/>
      <c r="JN10" s="68"/>
      <c r="JO10" s="68"/>
      <c r="JP10" s="68"/>
      <c r="JQ10" s="68"/>
      <c r="JR10" s="68"/>
      <c r="JS10" s="68"/>
      <c r="JT10" s="68"/>
      <c r="JU10" s="68"/>
      <c r="JV10" s="68"/>
      <c r="JW10" s="68"/>
      <c r="JX10" s="68"/>
      <c r="JY10" s="68"/>
      <c r="JZ10" s="68"/>
      <c r="KA10" s="68"/>
      <c r="KB10" s="68"/>
      <c r="KC10" s="68"/>
      <c r="KD10" s="68"/>
      <c r="KE10" s="68"/>
      <c r="KF10" s="68"/>
      <c r="KG10" s="6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68"/>
      <c r="OD10" s="68"/>
      <c r="OE10" s="68"/>
      <c r="OF10" s="68"/>
      <c r="OG10" s="68"/>
      <c r="OH10" s="68"/>
      <c r="OI10" s="68"/>
      <c r="OJ10" s="68"/>
      <c r="OK10" s="68"/>
      <c r="OL10" s="68"/>
      <c r="OM10" s="68"/>
      <c r="ON10" s="68"/>
      <c r="OO10" s="68"/>
      <c r="OP10" s="68"/>
      <c r="OQ10" s="68"/>
      <c r="OR10" s="68"/>
      <c r="OS10" s="68"/>
      <c r="OT10" s="68"/>
      <c r="OU10" s="68"/>
      <c r="OV10" s="68"/>
      <c r="OW10" s="68"/>
      <c r="OX10" s="68"/>
      <c r="OY10" s="68"/>
      <c r="OZ10" s="68"/>
      <c r="PA10" s="68"/>
      <c r="PB10" s="68"/>
      <c r="PC10" s="68"/>
      <c r="PD10" s="68"/>
      <c r="PE10" s="68"/>
      <c r="PF10" s="68"/>
      <c r="PG10" s="68"/>
      <c r="PH10" s="68"/>
      <c r="PI10" s="68"/>
      <c r="PJ10" s="68"/>
      <c r="PK10" s="68"/>
      <c r="PL10" s="68"/>
      <c r="PM10" s="68"/>
      <c r="PN10" s="68"/>
      <c r="PO10" s="68"/>
      <c r="PP10" s="68"/>
      <c r="PQ10" s="68"/>
      <c r="PR10" s="68"/>
      <c r="PS10" s="68"/>
      <c r="PT10" s="68"/>
      <c r="PU10" s="68"/>
      <c r="PV10" s="68"/>
      <c r="PW10" s="68"/>
      <c r="PX10" s="68"/>
      <c r="PY10" s="68"/>
      <c r="PZ10" s="68"/>
      <c r="QA10" s="68"/>
      <c r="QB10" s="68"/>
      <c r="QC10" s="68"/>
      <c r="QD10" s="68"/>
      <c r="QE10" s="68"/>
      <c r="QF10" s="68"/>
      <c r="QG10" s="68"/>
      <c r="QH10" s="68"/>
      <c r="QI10" s="68"/>
      <c r="QJ10" s="68"/>
      <c r="QK10" s="68"/>
      <c r="QL10" s="68"/>
      <c r="QM10" s="68"/>
      <c r="QN10" s="68"/>
      <c r="QO10" s="68"/>
      <c r="QP10" s="68"/>
      <c r="QQ10" s="68"/>
      <c r="QR10" s="68"/>
      <c r="QS10" s="68"/>
      <c r="QT10" s="68"/>
      <c r="QU10" s="68"/>
      <c r="QV10" s="68"/>
      <c r="QW10" s="68"/>
      <c r="QX10" s="68"/>
      <c r="QY10" s="68"/>
      <c r="QZ10" s="68"/>
      <c r="RA10" s="68"/>
      <c r="RB10" s="68"/>
      <c r="RC10" s="68"/>
      <c r="RD10" s="68"/>
      <c r="RE10" s="68"/>
      <c r="RF10" s="68"/>
      <c r="RG10" s="68"/>
      <c r="RH10" s="68"/>
      <c r="RI10" s="68"/>
      <c r="RJ10" s="68"/>
      <c r="RK10" s="68"/>
      <c r="RL10" s="68"/>
      <c r="RM10" s="68"/>
      <c r="RN10" s="68"/>
      <c r="RO10" s="68"/>
      <c r="RP10" s="68"/>
      <c r="RQ10" s="68"/>
      <c r="RR10" s="68"/>
      <c r="RS10" s="68"/>
      <c r="RT10" s="68"/>
      <c r="RU10" s="68"/>
      <c r="RV10" s="68"/>
      <c r="RW10" s="68"/>
      <c r="RX10" s="68"/>
      <c r="RY10" s="68"/>
      <c r="RZ10" s="68"/>
      <c r="SA10" s="68"/>
      <c r="SB10" s="68"/>
      <c r="SC10" s="68"/>
      <c r="SD10" s="68"/>
      <c r="SE10" s="68"/>
      <c r="SF10" s="68"/>
      <c r="SG10" s="68"/>
      <c r="SH10" s="68"/>
      <c r="SI10" s="68"/>
      <c r="SJ10" s="68"/>
      <c r="SK10" s="68"/>
      <c r="SL10" s="68"/>
      <c r="SM10" s="68"/>
      <c r="SN10" s="68"/>
      <c r="SO10" s="68"/>
      <c r="SP10" s="68"/>
      <c r="SQ10" s="68"/>
      <c r="SR10" s="68"/>
      <c r="SS10" s="68"/>
      <c r="ST10" s="68"/>
      <c r="SU10" s="68"/>
      <c r="SV10" s="68"/>
      <c r="SW10" s="68"/>
      <c r="SX10" s="68"/>
      <c r="SY10" s="68"/>
      <c r="SZ10" s="68"/>
      <c r="TA10" s="68"/>
      <c r="TB10" s="68"/>
      <c r="TC10" s="68"/>
      <c r="TD10" s="68"/>
      <c r="TE10" s="68"/>
      <c r="TF10" s="68"/>
      <c r="TG10" s="68"/>
      <c r="TH10" s="68"/>
      <c r="TI10" s="68"/>
      <c r="TJ10" s="68"/>
      <c r="TK10" s="68"/>
      <c r="TL10" s="68"/>
      <c r="TM10" s="68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  <c r="ZQ10" s="68"/>
      <c r="ZR10" s="68"/>
      <c r="ZS10" s="68"/>
      <c r="ZT10" s="68"/>
      <c r="ZU10" s="68"/>
      <c r="ZV10" s="68"/>
      <c r="ZW10" s="68"/>
      <c r="ZX10" s="68"/>
      <c r="ZY10" s="68"/>
      <c r="ZZ10" s="68"/>
      <c r="AAA10" s="68"/>
      <c r="AAB10" s="68"/>
      <c r="AAC10" s="68"/>
      <c r="AAD10" s="68"/>
      <c r="AAE10" s="68"/>
      <c r="AAF10" s="68"/>
      <c r="AAG10" s="68"/>
      <c r="AAH10" s="68"/>
      <c r="AAI10" s="68"/>
      <c r="AAJ10" s="68"/>
      <c r="AAK10" s="68"/>
      <c r="AAL10" s="68"/>
      <c r="AAM10" s="68"/>
      <c r="AAN10" s="68"/>
      <c r="AAO10" s="68"/>
      <c r="AAP10" s="68"/>
      <c r="AAQ10" s="68"/>
      <c r="AAR10" s="68"/>
      <c r="AAS10" s="68"/>
      <c r="AAT10" s="68"/>
      <c r="AAU10" s="68"/>
      <c r="AAV10" s="68"/>
      <c r="AAW10" s="68"/>
      <c r="AAX10" s="68"/>
      <c r="AAY10" s="68"/>
      <c r="AAZ10" s="68"/>
      <c r="ABA10" s="68"/>
      <c r="ABB10" s="68"/>
      <c r="ABC10" s="68"/>
      <c r="ABD10" s="68"/>
      <c r="ABE10" s="68"/>
      <c r="ABF10" s="68"/>
      <c r="ABG10" s="68"/>
      <c r="ABH10" s="68"/>
      <c r="ABI10" s="68"/>
      <c r="ABJ10" s="68"/>
      <c r="ABK10" s="68"/>
      <c r="ABL10" s="68"/>
      <c r="ABM10" s="68"/>
      <c r="ABN10" s="68"/>
      <c r="ABO10" s="68"/>
      <c r="ABP10" s="68"/>
      <c r="ABQ10" s="68"/>
      <c r="ABR10" s="68"/>
      <c r="ABS10" s="68"/>
      <c r="ABT10" s="68"/>
      <c r="ABU10" s="68"/>
      <c r="ABV10" s="68"/>
      <c r="ABW10" s="68"/>
      <c r="ABX10" s="68"/>
      <c r="ABY10" s="68"/>
      <c r="ABZ10" s="68"/>
      <c r="ACA10" s="68"/>
      <c r="ACB10" s="68"/>
      <c r="ACC10" s="68"/>
      <c r="ACD10" s="68"/>
      <c r="ACE10" s="68"/>
      <c r="ACF10" s="68"/>
      <c r="ACG10" s="68"/>
      <c r="ACH10" s="68"/>
      <c r="ACI10" s="68"/>
      <c r="ACJ10" s="68"/>
      <c r="ACK10" s="68"/>
      <c r="ACL10" s="68"/>
      <c r="ACM10" s="68"/>
      <c r="ACN10" s="68"/>
      <c r="ACO10" s="68"/>
      <c r="ACP10" s="68"/>
      <c r="ACQ10" s="68"/>
      <c r="ACR10" s="68"/>
      <c r="ACS10" s="68"/>
      <c r="ACT10" s="68"/>
      <c r="ACU10" s="68"/>
      <c r="ACV10" s="68"/>
      <c r="ACW10" s="68"/>
      <c r="ACX10" s="68"/>
      <c r="ACY10" s="68"/>
      <c r="ACZ10" s="68"/>
      <c r="ADA10" s="68"/>
      <c r="ADB10" s="68"/>
      <c r="ADC10" s="68"/>
      <c r="ADD10" s="68"/>
      <c r="ADE10" s="68"/>
      <c r="ADF10" s="68"/>
      <c r="ADG10" s="68"/>
      <c r="ADH10" s="68"/>
      <c r="ADI10" s="68"/>
      <c r="ADJ10" s="68"/>
      <c r="ADK10" s="68"/>
      <c r="ADL10" s="68"/>
      <c r="ADM10" s="68"/>
      <c r="ADN10" s="68"/>
      <c r="ADO10" s="68"/>
      <c r="ADP10" s="68"/>
      <c r="ADQ10" s="68"/>
      <c r="ADR10" s="68"/>
      <c r="ADS10" s="68"/>
      <c r="ADT10" s="68"/>
      <c r="ADU10" s="68"/>
      <c r="ADV10" s="68"/>
      <c r="ADW10" s="68"/>
      <c r="ADX10" s="68"/>
      <c r="ADY10" s="68"/>
      <c r="ADZ10" s="68"/>
      <c r="AEA10" s="68"/>
      <c r="AEB10" s="68"/>
      <c r="AEC10" s="68"/>
      <c r="AED10" s="68"/>
      <c r="AEE10" s="68"/>
      <c r="AEF10" s="68"/>
      <c r="AEG10" s="68"/>
      <c r="AEH10" s="68"/>
      <c r="AEI10" s="68"/>
      <c r="AEJ10" s="68"/>
      <c r="AEK10" s="68"/>
      <c r="AEL10" s="68"/>
      <c r="AEM10" s="68"/>
      <c r="AEN10" s="68"/>
      <c r="AEO10" s="68"/>
      <c r="AEP10" s="68"/>
      <c r="AEQ10" s="68"/>
      <c r="AER10" s="68"/>
      <c r="AES10" s="68"/>
      <c r="AET10" s="68"/>
      <c r="AEU10" s="68"/>
      <c r="AEV10" s="68"/>
      <c r="AEW10" s="68"/>
      <c r="AEX10" s="68"/>
      <c r="AEY10" s="68"/>
      <c r="AEZ10" s="68"/>
      <c r="AFA10" s="68"/>
      <c r="AFB10" s="68"/>
      <c r="AFC10" s="68"/>
      <c r="AFD10" s="68"/>
      <c r="AFE10" s="68"/>
      <c r="AFF10" s="68"/>
      <c r="AFG10" s="68"/>
      <c r="AFH10" s="68"/>
      <c r="AFI10" s="68"/>
      <c r="AFJ10" s="68"/>
      <c r="AFK10" s="68"/>
      <c r="AFL10" s="68"/>
      <c r="AFM10" s="68"/>
      <c r="AFN10" s="68"/>
      <c r="AFO10" s="68"/>
      <c r="AFP10" s="68"/>
      <c r="AFQ10" s="68"/>
      <c r="AFR10" s="68"/>
      <c r="AFS10" s="68"/>
      <c r="AFT10" s="68"/>
      <c r="AFU10" s="68"/>
      <c r="AFV10" s="68"/>
      <c r="AFW10" s="68"/>
      <c r="AFX10" s="68"/>
      <c r="AFY10" s="68"/>
      <c r="AFZ10" s="68"/>
      <c r="AGA10" s="68"/>
      <c r="AGB10" s="68"/>
      <c r="AGC10" s="68"/>
      <c r="AGD10" s="68"/>
      <c r="AGE10" s="68"/>
      <c r="AGF10" s="68"/>
      <c r="AGG10" s="68"/>
      <c r="AGH10" s="68"/>
      <c r="AGI10" s="68"/>
      <c r="AGJ10" s="68"/>
      <c r="AGK10" s="68"/>
      <c r="AGL10" s="68"/>
      <c r="AGM10" s="68"/>
      <c r="AGN10" s="68"/>
      <c r="AGO10" s="68"/>
      <c r="AGP10" s="68"/>
      <c r="AGQ10" s="68"/>
      <c r="AGR10" s="68"/>
      <c r="AGS10" s="68"/>
      <c r="AGT10" s="68"/>
      <c r="AGU10" s="68"/>
      <c r="AGV10" s="68"/>
      <c r="AGW10" s="68"/>
      <c r="AGX10" s="68"/>
      <c r="AGY10" s="68"/>
      <c r="AGZ10" s="68"/>
      <c r="AHA10" s="68"/>
      <c r="AHB10" s="68"/>
      <c r="AHC10" s="68"/>
      <c r="AHD10" s="68"/>
      <c r="AHE10" s="68"/>
      <c r="AHF10" s="68"/>
      <c r="AHG10" s="68"/>
      <c r="AHH10" s="68"/>
      <c r="AHI10" s="68"/>
      <c r="AHJ10" s="68"/>
      <c r="AHK10" s="68"/>
      <c r="AHL10" s="68"/>
      <c r="AHM10" s="68"/>
      <c r="AHN10" s="68"/>
      <c r="AHO10" s="68"/>
      <c r="AHP10" s="68"/>
      <c r="AHQ10" s="68"/>
      <c r="AHR10" s="68"/>
      <c r="AHS10" s="68"/>
      <c r="AHT10" s="68"/>
      <c r="AHU10" s="68"/>
      <c r="AHV10" s="68"/>
      <c r="AHW10" s="68"/>
      <c r="AHX10" s="68"/>
      <c r="AHY10" s="68"/>
      <c r="AHZ10" s="68"/>
      <c r="AIA10" s="68"/>
      <c r="AIB10" s="68"/>
      <c r="AIC10" s="68"/>
      <c r="AID10" s="68"/>
      <c r="AIE10" s="68"/>
      <c r="AIF10" s="68"/>
      <c r="AIG10" s="68"/>
      <c r="AIH10" s="68"/>
      <c r="AII10" s="68"/>
      <c r="AIJ10" s="68"/>
      <c r="AIK10" s="68"/>
      <c r="AIL10" s="68"/>
      <c r="AIM10" s="68"/>
      <c r="AIN10" s="68"/>
      <c r="AIO10" s="68"/>
      <c r="AIP10" s="68"/>
      <c r="AIQ10" s="68"/>
      <c r="AIR10" s="68"/>
      <c r="AIS10" s="68"/>
      <c r="AIT10" s="68"/>
      <c r="AIU10" s="68"/>
      <c r="AIV10" s="68"/>
      <c r="AIW10" s="68"/>
      <c r="AIX10" s="68"/>
      <c r="AIY10" s="68"/>
      <c r="AIZ10" s="68"/>
      <c r="AJA10" s="68"/>
      <c r="AJB10" s="68"/>
      <c r="AJC10" s="68"/>
      <c r="AJD10" s="68"/>
      <c r="AJE10" s="68"/>
      <c r="AJF10" s="68"/>
      <c r="AJG10" s="68"/>
      <c r="AJH10" s="68"/>
      <c r="AJI10" s="68"/>
      <c r="AJJ10" s="68"/>
      <c r="AJK10" s="68"/>
      <c r="AJL10" s="68"/>
      <c r="AJM10" s="68"/>
      <c r="AJN10" s="68"/>
      <c r="AJO10" s="68"/>
      <c r="AJP10" s="68"/>
      <c r="AJQ10" s="68"/>
      <c r="AJR10" s="68"/>
      <c r="AJS10" s="68"/>
      <c r="AJT10" s="68"/>
      <c r="AJU10" s="68"/>
      <c r="AJV10" s="68"/>
      <c r="AJW10" s="68"/>
      <c r="AJX10" s="68"/>
      <c r="AJY10" s="68"/>
      <c r="AJZ10" s="68"/>
      <c r="AKA10" s="68"/>
      <c r="AKB10" s="68"/>
      <c r="AKC10" s="68"/>
      <c r="AKD10" s="68"/>
      <c r="AKE10" s="68"/>
      <c r="AKF10" s="68"/>
      <c r="AKG10" s="68"/>
      <c r="AKH10" s="68"/>
      <c r="AKI10" s="68"/>
      <c r="AKJ10" s="68"/>
      <c r="AKK10" s="68"/>
      <c r="AKL10" s="68"/>
      <c r="AKM10" s="68"/>
      <c r="AKN10" s="68"/>
      <c r="AKO10" s="68"/>
      <c r="AKP10" s="68"/>
      <c r="AKQ10" s="68"/>
      <c r="AKR10" s="68"/>
      <c r="AKS10" s="68"/>
      <c r="AKT10" s="68"/>
      <c r="AKU10" s="68"/>
      <c r="AKV10" s="68"/>
      <c r="AKW10" s="68"/>
      <c r="AKX10" s="68"/>
      <c r="AKY10" s="68"/>
      <c r="AKZ10" s="68"/>
      <c r="ALA10" s="68"/>
      <c r="ALB10" s="68"/>
      <c r="ALC10" s="68"/>
      <c r="ALD10" s="68"/>
      <c r="ALE10" s="68"/>
      <c r="ALF10" s="68"/>
      <c r="ALG10" s="68"/>
      <c r="ALH10" s="68"/>
      <c r="ALI10" s="68"/>
      <c r="ALJ10" s="68"/>
      <c r="ALK10" s="68"/>
      <c r="ALL10" s="68"/>
      <c r="ALM10" s="68"/>
      <c r="ALN10" s="68"/>
      <c r="ALO10" s="68"/>
      <c r="ALP10" s="68"/>
      <c r="ALQ10" s="68"/>
      <c r="ALR10" s="68"/>
      <c r="ALS10" s="68"/>
      <c r="ALT10" s="68"/>
      <c r="ALU10" s="68"/>
      <c r="ALV10" s="68"/>
      <c r="ALW10" s="68"/>
      <c r="ALX10" s="68"/>
      <c r="ALY10" s="68"/>
      <c r="ALZ10" s="68"/>
      <c r="AMA10" s="68"/>
      <c r="AMB10" s="68"/>
      <c r="AMC10" s="68"/>
      <c r="AMD10" s="68"/>
      <c r="AME10" s="68"/>
    </row>
    <row r="11" customFormat="false" ht="17.35" hidden="false" customHeight="false" outlineLevel="0" collapsed="false">
      <c r="A11" s="72"/>
      <c r="B11" s="72"/>
      <c r="C11" s="73"/>
      <c r="D11" s="73"/>
      <c r="E11" s="74"/>
      <c r="F11" s="72"/>
      <c r="G11" s="75"/>
      <c r="H11" s="75"/>
      <c r="I11" s="75"/>
      <c r="J11" s="75"/>
    </row>
    <row r="12" s="54" customFormat="true" ht="17.35" hidden="false" customHeight="true" outlineLevel="0" collapsed="false">
      <c r="A12" s="76" t="s">
        <v>110</v>
      </c>
      <c r="B12" s="76"/>
      <c r="C12" s="76"/>
      <c r="D12" s="76"/>
      <c r="E12" s="76"/>
      <c r="F12" s="76"/>
      <c r="G12" s="76"/>
      <c r="H12" s="76"/>
      <c r="I12" s="76"/>
      <c r="J12" s="76"/>
      <c r="K12" s="52"/>
      <c r="L12" s="52"/>
      <c r="M12" s="52"/>
      <c r="N12" s="52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</row>
    <row r="13" customFormat="false" ht="17.35" hidden="false" customHeight="true" outlineLevel="0" collapsed="false">
      <c r="A13" s="55" t="s">
        <v>105</v>
      </c>
      <c r="B13" s="55" t="s">
        <v>106</v>
      </c>
      <c r="C13" s="55" t="s">
        <v>3</v>
      </c>
      <c r="D13" s="55" t="s">
        <v>4</v>
      </c>
      <c r="E13" s="56" t="s">
        <v>5</v>
      </c>
      <c r="F13" s="57" t="s">
        <v>107</v>
      </c>
      <c r="G13" s="58" t="s">
        <v>108</v>
      </c>
      <c r="H13" s="58"/>
      <c r="I13" s="58"/>
      <c r="J13" s="59" t="s">
        <v>109</v>
      </c>
    </row>
    <row r="14" customFormat="false" ht="24" hidden="false" customHeight="true" outlineLevel="0" collapsed="false">
      <c r="A14" s="55"/>
      <c r="B14" s="55"/>
      <c r="C14" s="55"/>
      <c r="D14" s="55"/>
      <c r="E14" s="56"/>
      <c r="F14" s="57"/>
      <c r="G14" s="60" t="s">
        <v>8</v>
      </c>
      <c r="H14" s="60" t="s">
        <v>9</v>
      </c>
      <c r="I14" s="60" t="s">
        <v>10</v>
      </c>
      <c r="J14" s="59"/>
    </row>
    <row r="15" s="69" customFormat="true" ht="17.35" hidden="false" customHeight="false" outlineLevel="0" collapsed="false">
      <c r="A15" s="61" t="n">
        <v>1</v>
      </c>
      <c r="B15" s="62" t="n">
        <v>58</v>
      </c>
      <c r="C15" s="63" t="s">
        <v>19</v>
      </c>
      <c r="D15" s="64" t="s">
        <v>20</v>
      </c>
      <c r="E15" s="65" t="n">
        <v>68</v>
      </c>
      <c r="F15" s="70" t="s">
        <v>18</v>
      </c>
      <c r="G15" s="71" t="n">
        <v>0.00028287037037037</v>
      </c>
      <c r="H15" s="71" t="n">
        <v>0.000292476851851852</v>
      </c>
      <c r="I15" s="71" t="n">
        <v>0.000297222222222222</v>
      </c>
      <c r="J15" s="71" t="n">
        <f aca="false">G15+H15</f>
        <v>0.000575347222222222</v>
      </c>
      <c r="K15" s="52"/>
      <c r="L15" s="52"/>
      <c r="M15" s="52"/>
      <c r="N15" s="52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</row>
    <row r="16" s="69" customFormat="true" ht="17.35" hidden="false" customHeight="false" outlineLevel="0" collapsed="false">
      <c r="A16" s="61" t="n">
        <v>2</v>
      </c>
      <c r="B16" s="62" t="n">
        <v>57</v>
      </c>
      <c r="C16" s="63" t="s">
        <v>22</v>
      </c>
      <c r="D16" s="64" t="s">
        <v>23</v>
      </c>
      <c r="E16" s="65" t="n">
        <v>69</v>
      </c>
      <c r="F16" s="70" t="s">
        <v>24</v>
      </c>
      <c r="G16" s="71" t="n">
        <v>0.000305208333333333</v>
      </c>
      <c r="H16" s="77" t="s">
        <v>25</v>
      </c>
      <c r="I16" s="71" t="n">
        <v>0.000317361111111111</v>
      </c>
      <c r="J16" s="71" t="n">
        <f aca="false">G16+I16</f>
        <v>0.000622569444444444</v>
      </c>
      <c r="K16" s="52"/>
      <c r="L16" s="52"/>
      <c r="M16" s="52"/>
      <c r="N16" s="52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</row>
    <row r="17" s="69" customFormat="true" ht="17.35" hidden="false" customHeight="false" outlineLevel="0" collapsed="false">
      <c r="A17" s="61" t="n">
        <v>3</v>
      </c>
      <c r="B17" s="62" t="n">
        <v>53</v>
      </c>
      <c r="C17" s="63" t="s">
        <v>26</v>
      </c>
      <c r="D17" s="64" t="s">
        <v>27</v>
      </c>
      <c r="E17" s="65" t="n">
        <v>70</v>
      </c>
      <c r="F17" s="70" t="s">
        <v>18</v>
      </c>
      <c r="G17" s="71" t="n">
        <v>0.000323148148148148</v>
      </c>
      <c r="H17" s="71" t="n">
        <v>0.000345833333333333</v>
      </c>
      <c r="I17" s="71" t="n">
        <v>0.00035787037037037</v>
      </c>
      <c r="J17" s="71" t="n">
        <f aca="false">G17+H17</f>
        <v>0.000668981481481481</v>
      </c>
      <c r="K17" s="52"/>
      <c r="L17" s="52"/>
      <c r="M17" s="52"/>
      <c r="N17" s="52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</row>
    <row r="18" s="69" customFormat="true" ht="17.35" hidden="false" customHeight="false" outlineLevel="0" collapsed="false">
      <c r="A18" s="61" t="n">
        <v>4</v>
      </c>
      <c r="B18" s="62" t="n">
        <v>59</v>
      </c>
      <c r="C18" s="63" t="s">
        <v>28</v>
      </c>
      <c r="D18" s="64" t="s">
        <v>29</v>
      </c>
      <c r="E18" s="65" t="n">
        <f aca="false">2025-1958</f>
        <v>67</v>
      </c>
      <c r="F18" s="70" t="s">
        <v>18</v>
      </c>
      <c r="G18" s="71" t="n">
        <v>0.00041712962962963</v>
      </c>
      <c r="H18" s="71" t="n">
        <v>0.000400810185185185</v>
      </c>
      <c r="I18" s="71" t="n">
        <v>0.000434375</v>
      </c>
      <c r="J18" s="71" t="n">
        <f aca="false">G18+H18</f>
        <v>0.000817939814814815</v>
      </c>
      <c r="K18" s="52"/>
      <c r="L18" s="52"/>
      <c r="M18" s="52"/>
      <c r="N18" s="52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</row>
    <row r="19" s="69" customFormat="true" ht="17.35" hidden="false" customHeight="false" outlineLevel="0" collapsed="false">
      <c r="A19" s="61" t="n">
        <v>5</v>
      </c>
      <c r="B19" s="62" t="n">
        <v>60</v>
      </c>
      <c r="C19" s="63" t="s">
        <v>30</v>
      </c>
      <c r="D19" s="64" t="s">
        <v>31</v>
      </c>
      <c r="E19" s="65" t="n">
        <v>68</v>
      </c>
      <c r="F19" s="70" t="s">
        <v>14</v>
      </c>
      <c r="G19" s="71" t="n">
        <v>0.000784490740740741</v>
      </c>
      <c r="H19" s="77" t="s">
        <v>32</v>
      </c>
      <c r="I19" s="77" t="s">
        <v>32</v>
      </c>
      <c r="J19" s="71" t="s">
        <v>41</v>
      </c>
      <c r="K19" s="52"/>
      <c r="L19" s="52"/>
      <c r="M19" s="52"/>
      <c r="N19" s="52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</row>
    <row r="20" customFormat="false" ht="17.35" hidden="false" customHeight="false" outlineLevel="0" collapsed="false">
      <c r="A20" s="72"/>
      <c r="B20" s="72"/>
      <c r="C20" s="73"/>
      <c r="D20" s="73"/>
      <c r="E20" s="74"/>
      <c r="F20" s="72"/>
      <c r="G20" s="75"/>
      <c r="H20" s="75"/>
      <c r="I20" s="75"/>
      <c r="J20" s="75"/>
    </row>
    <row r="21" s="54" customFormat="true" ht="17.35" hidden="false" customHeight="true" outlineLevel="0" collapsed="false">
      <c r="A21" s="76" t="s">
        <v>111</v>
      </c>
      <c r="B21" s="76"/>
      <c r="C21" s="76"/>
      <c r="D21" s="76"/>
      <c r="E21" s="76"/>
      <c r="F21" s="76"/>
      <c r="G21" s="76"/>
      <c r="H21" s="76"/>
      <c r="I21" s="76"/>
      <c r="J21" s="76"/>
      <c r="K21" s="52"/>
      <c r="L21" s="52"/>
      <c r="M21" s="52"/>
      <c r="N21" s="52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</row>
    <row r="22" customFormat="false" ht="17.35" hidden="false" customHeight="true" outlineLevel="0" collapsed="false">
      <c r="A22" s="55" t="s">
        <v>105</v>
      </c>
      <c r="B22" s="55" t="s">
        <v>106</v>
      </c>
      <c r="C22" s="55" t="s">
        <v>3</v>
      </c>
      <c r="D22" s="55" t="s">
        <v>4</v>
      </c>
      <c r="E22" s="56" t="s">
        <v>5</v>
      </c>
      <c r="F22" s="57" t="s">
        <v>107</v>
      </c>
      <c r="G22" s="58" t="s">
        <v>108</v>
      </c>
      <c r="H22" s="58"/>
      <c r="I22" s="58"/>
      <c r="J22" s="59" t="s">
        <v>109</v>
      </c>
    </row>
    <row r="23" customFormat="false" ht="22.5" hidden="false" customHeight="true" outlineLevel="0" collapsed="false">
      <c r="A23" s="55"/>
      <c r="B23" s="55"/>
      <c r="C23" s="55"/>
      <c r="D23" s="55"/>
      <c r="E23" s="56"/>
      <c r="F23" s="57"/>
      <c r="G23" s="60" t="s">
        <v>8</v>
      </c>
      <c r="H23" s="60" t="s">
        <v>9</v>
      </c>
      <c r="I23" s="60" t="s">
        <v>10</v>
      </c>
      <c r="J23" s="59"/>
    </row>
    <row r="24" s="69" customFormat="true" ht="17.35" hidden="false" customHeight="false" outlineLevel="0" collapsed="false">
      <c r="A24" s="61" t="n">
        <v>1</v>
      </c>
      <c r="B24" s="62" t="n">
        <v>64</v>
      </c>
      <c r="C24" s="63" t="s">
        <v>33</v>
      </c>
      <c r="D24" s="64" t="s">
        <v>34</v>
      </c>
      <c r="E24" s="65" t="n">
        <v>64</v>
      </c>
      <c r="F24" s="70" t="s">
        <v>18</v>
      </c>
      <c r="G24" s="71" t="n">
        <v>0.000289351851851852</v>
      </c>
      <c r="H24" s="71" t="n">
        <v>0.000300115740740741</v>
      </c>
      <c r="I24" s="71" t="n">
        <v>0.00029375</v>
      </c>
      <c r="J24" s="71" t="n">
        <f aca="false">G24+I24</f>
        <v>0.000583101851851852</v>
      </c>
      <c r="K24" s="52"/>
      <c r="L24" s="52"/>
      <c r="M24" s="52"/>
      <c r="N24" s="52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</row>
    <row r="25" s="69" customFormat="true" ht="17.35" hidden="false" customHeight="false" outlineLevel="0" collapsed="false">
      <c r="A25" s="61" t="n">
        <v>2</v>
      </c>
      <c r="B25" s="62" t="n">
        <v>63</v>
      </c>
      <c r="C25" s="63" t="s">
        <v>28</v>
      </c>
      <c r="D25" s="64" t="s">
        <v>36</v>
      </c>
      <c r="E25" s="65" t="n">
        <v>53</v>
      </c>
      <c r="F25" s="70" t="s">
        <v>18</v>
      </c>
      <c r="G25" s="71" t="n">
        <v>0.000368287037037037</v>
      </c>
      <c r="H25" s="71" t="n">
        <v>0.000338888888888889</v>
      </c>
      <c r="I25" s="71" t="n">
        <v>0.000325925925925926</v>
      </c>
      <c r="J25" s="71" t="n">
        <f aca="false">H25+I25</f>
        <v>0.000664814814814815</v>
      </c>
      <c r="K25" s="52"/>
      <c r="L25" s="52"/>
      <c r="M25" s="52"/>
      <c r="N25" s="52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</row>
    <row r="26" s="69" customFormat="true" ht="17.35" hidden="false" customHeight="false" outlineLevel="0" collapsed="false">
      <c r="A26" s="61" t="n">
        <v>3</v>
      </c>
      <c r="B26" s="62" t="n">
        <v>62</v>
      </c>
      <c r="C26" s="63" t="s">
        <v>37</v>
      </c>
      <c r="D26" s="64" t="s">
        <v>38</v>
      </c>
      <c r="E26" s="65" t="n">
        <v>53</v>
      </c>
      <c r="F26" s="70" t="s">
        <v>14</v>
      </c>
      <c r="G26" s="71" t="n">
        <v>0.000345023148148148</v>
      </c>
      <c r="H26" s="71" t="n">
        <v>0.000361921296296296</v>
      </c>
      <c r="I26" s="71" t="n">
        <v>0.000372916666666667</v>
      </c>
      <c r="J26" s="71" t="n">
        <f aca="false">G26+H26</f>
        <v>0.000706944444444444</v>
      </c>
      <c r="K26" s="52"/>
      <c r="L26" s="52"/>
      <c r="M26" s="52"/>
      <c r="N26" s="52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</row>
    <row r="27" s="69" customFormat="true" ht="17.35" hidden="false" customHeight="false" outlineLevel="0" collapsed="false">
      <c r="A27" s="61" t="n">
        <v>4</v>
      </c>
      <c r="B27" s="62" t="n">
        <v>61</v>
      </c>
      <c r="C27" s="63" t="s">
        <v>39</v>
      </c>
      <c r="D27" s="64" t="s">
        <v>40</v>
      </c>
      <c r="E27" s="65" t="n">
        <f aca="false">2025-1962</f>
        <v>63</v>
      </c>
      <c r="F27" s="70" t="s">
        <v>18</v>
      </c>
      <c r="G27" s="71" t="n">
        <v>0.000388310185185185</v>
      </c>
      <c r="H27" s="77" t="s">
        <v>41</v>
      </c>
      <c r="I27" s="71" t="n">
        <v>0.000433564814814815</v>
      </c>
      <c r="J27" s="71" t="n">
        <f aca="false">G27+I27</f>
        <v>0.000821875</v>
      </c>
      <c r="K27" s="52"/>
      <c r="L27" s="52"/>
      <c r="M27" s="52"/>
      <c r="N27" s="52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</row>
    <row r="28" customFormat="false" ht="17.35" hidden="false" customHeight="false" outlineLevel="0" collapsed="false">
      <c r="A28" s="72"/>
      <c r="B28" s="72"/>
      <c r="C28" s="73"/>
      <c r="D28" s="73"/>
      <c r="E28" s="74"/>
      <c r="F28" s="72"/>
      <c r="G28" s="75"/>
      <c r="H28" s="75"/>
      <c r="I28" s="75"/>
      <c r="J28" s="75"/>
    </row>
    <row r="29" s="54" customFormat="true" ht="17.35" hidden="false" customHeight="true" outlineLevel="0" collapsed="false">
      <c r="A29" s="76" t="s">
        <v>112</v>
      </c>
      <c r="B29" s="76"/>
      <c r="C29" s="76"/>
      <c r="D29" s="76"/>
      <c r="E29" s="76"/>
      <c r="F29" s="76"/>
      <c r="G29" s="76"/>
      <c r="H29" s="76"/>
      <c r="I29" s="76"/>
      <c r="J29" s="76"/>
      <c r="K29" s="52"/>
      <c r="L29" s="52"/>
      <c r="M29" s="52"/>
      <c r="N29" s="52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</row>
    <row r="30" customFormat="false" ht="17.35" hidden="false" customHeight="true" outlineLevel="0" collapsed="false">
      <c r="A30" s="55" t="s">
        <v>105</v>
      </c>
      <c r="B30" s="55" t="s">
        <v>106</v>
      </c>
      <c r="C30" s="55" t="s">
        <v>3</v>
      </c>
      <c r="D30" s="55" t="s">
        <v>4</v>
      </c>
      <c r="E30" s="56" t="s">
        <v>5</v>
      </c>
      <c r="F30" s="57" t="s">
        <v>107</v>
      </c>
      <c r="G30" s="58" t="s">
        <v>108</v>
      </c>
      <c r="H30" s="58"/>
      <c r="I30" s="58"/>
      <c r="J30" s="59" t="s">
        <v>109</v>
      </c>
    </row>
    <row r="31" customFormat="false" ht="24" hidden="false" customHeight="true" outlineLevel="0" collapsed="false">
      <c r="A31" s="55"/>
      <c r="B31" s="55"/>
      <c r="C31" s="55"/>
      <c r="D31" s="55"/>
      <c r="E31" s="56"/>
      <c r="F31" s="57"/>
      <c r="G31" s="60" t="s">
        <v>8</v>
      </c>
      <c r="H31" s="60" t="s">
        <v>9</v>
      </c>
      <c r="I31" s="60" t="s">
        <v>10</v>
      </c>
      <c r="J31" s="59"/>
    </row>
    <row r="32" s="69" customFormat="true" ht="17.35" hidden="false" customHeight="false" outlineLevel="0" collapsed="false">
      <c r="A32" s="61" t="n">
        <v>1</v>
      </c>
      <c r="B32" s="62" t="n">
        <v>67</v>
      </c>
      <c r="C32" s="63" t="s">
        <v>42</v>
      </c>
      <c r="D32" s="64" t="s">
        <v>43</v>
      </c>
      <c r="E32" s="65" t="n">
        <v>32</v>
      </c>
      <c r="F32" s="70" t="s">
        <v>18</v>
      </c>
      <c r="G32" s="71" t="n">
        <v>0.000287152777777778</v>
      </c>
      <c r="H32" s="71" t="n">
        <v>0.000284259259259259</v>
      </c>
      <c r="I32" s="71" t="n">
        <v>0.000287384259259259</v>
      </c>
      <c r="J32" s="71" t="n">
        <f aca="false">G32+H32</f>
        <v>0.000571412037037037</v>
      </c>
      <c r="K32" s="52"/>
      <c r="L32" s="52"/>
      <c r="M32" s="52"/>
      <c r="N32" s="52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</row>
    <row r="33" s="69" customFormat="true" ht="17.35" hidden="false" customHeight="false" outlineLevel="0" collapsed="false">
      <c r="A33" s="61" t="n">
        <v>2</v>
      </c>
      <c r="B33" s="62" t="n">
        <v>65</v>
      </c>
      <c r="C33" s="63" t="s">
        <v>45</v>
      </c>
      <c r="D33" s="64" t="s">
        <v>46</v>
      </c>
      <c r="E33" s="65" t="n">
        <v>29</v>
      </c>
      <c r="F33" s="70" t="s">
        <v>18</v>
      </c>
      <c r="G33" s="71" t="n">
        <v>0.000330439814814815</v>
      </c>
      <c r="H33" s="71" t="n">
        <v>0.000338194444444444</v>
      </c>
      <c r="I33" s="71" t="n">
        <v>0.000348958333333333</v>
      </c>
      <c r="J33" s="71" t="n">
        <f aca="false">G33+H33</f>
        <v>0.000668634259259259</v>
      </c>
      <c r="K33" s="52"/>
      <c r="L33" s="52"/>
      <c r="M33" s="52"/>
      <c r="N33" s="52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</row>
    <row r="34" s="69" customFormat="true" ht="17.35" hidden="false" customHeight="false" outlineLevel="0" collapsed="false">
      <c r="A34" s="61" t="n">
        <v>3</v>
      </c>
      <c r="B34" s="62" t="n">
        <v>66</v>
      </c>
      <c r="C34" s="63" t="s">
        <v>47</v>
      </c>
      <c r="D34" s="64" t="s">
        <v>48</v>
      </c>
      <c r="E34" s="65" t="n">
        <v>36</v>
      </c>
      <c r="F34" s="70" t="s">
        <v>14</v>
      </c>
      <c r="G34" s="71" t="n">
        <v>0.000496643518518518</v>
      </c>
      <c r="H34" s="71" t="n">
        <v>0.00048275462962963</v>
      </c>
      <c r="I34" s="71" t="n">
        <v>0.000434143518518519</v>
      </c>
      <c r="J34" s="71" t="n">
        <f aca="false">I34+H34</f>
        <v>0.000916898148148149</v>
      </c>
      <c r="K34" s="52"/>
      <c r="L34" s="52"/>
      <c r="M34" s="52"/>
      <c r="N34" s="52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</row>
    <row r="35" customFormat="false" ht="17.35" hidden="false" customHeight="false" outlineLevel="0" collapsed="false">
      <c r="A35" s="72"/>
      <c r="B35" s="72"/>
      <c r="C35" s="73"/>
      <c r="D35" s="73"/>
      <c r="E35" s="74"/>
      <c r="F35" s="72"/>
      <c r="G35" s="75"/>
      <c r="H35" s="75"/>
      <c r="I35" s="75"/>
      <c r="J35" s="75"/>
    </row>
    <row r="36" s="54" customFormat="true" ht="17.35" hidden="false" customHeight="true" outlineLevel="0" collapsed="false">
      <c r="A36" s="76" t="s">
        <v>113</v>
      </c>
      <c r="B36" s="76"/>
      <c r="C36" s="76"/>
      <c r="D36" s="76"/>
      <c r="E36" s="76"/>
      <c r="F36" s="76"/>
      <c r="G36" s="76"/>
      <c r="H36" s="76"/>
      <c r="I36" s="76"/>
      <c r="J36" s="76"/>
      <c r="K36" s="52"/>
      <c r="L36" s="52"/>
      <c r="M36" s="52"/>
      <c r="N36" s="52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</row>
    <row r="37" customFormat="false" ht="17.35" hidden="false" customHeight="true" outlineLevel="0" collapsed="false">
      <c r="A37" s="55" t="s">
        <v>105</v>
      </c>
      <c r="B37" s="55" t="s">
        <v>106</v>
      </c>
      <c r="C37" s="55" t="s">
        <v>3</v>
      </c>
      <c r="D37" s="55" t="s">
        <v>4</v>
      </c>
      <c r="E37" s="56" t="s">
        <v>5</v>
      </c>
      <c r="F37" s="57" t="s">
        <v>107</v>
      </c>
      <c r="G37" s="58" t="s">
        <v>108</v>
      </c>
      <c r="H37" s="58"/>
      <c r="I37" s="58"/>
      <c r="J37" s="59" t="s">
        <v>109</v>
      </c>
    </row>
    <row r="38" customFormat="false" ht="23.25" hidden="false" customHeight="true" outlineLevel="0" collapsed="false">
      <c r="A38" s="55"/>
      <c r="B38" s="55"/>
      <c r="C38" s="55"/>
      <c r="D38" s="55"/>
      <c r="E38" s="56"/>
      <c r="F38" s="57"/>
      <c r="G38" s="60" t="s">
        <v>8</v>
      </c>
      <c r="H38" s="60" t="s">
        <v>9</v>
      </c>
      <c r="I38" s="60" t="s">
        <v>10</v>
      </c>
      <c r="J38" s="59"/>
    </row>
    <row r="39" s="69" customFormat="true" ht="17.35" hidden="false" customHeight="false" outlineLevel="0" collapsed="false">
      <c r="A39" s="61" t="n">
        <v>1</v>
      </c>
      <c r="B39" s="78" t="n">
        <v>70</v>
      </c>
      <c r="C39" s="63" t="s">
        <v>49</v>
      </c>
      <c r="D39" s="64" t="s">
        <v>50</v>
      </c>
      <c r="E39" s="79" t="n">
        <f aca="false">2025-1961</f>
        <v>64</v>
      </c>
      <c r="F39" s="70" t="s">
        <v>18</v>
      </c>
      <c r="G39" s="71" t="n">
        <v>0.000257523148148148</v>
      </c>
      <c r="H39" s="71" t="n">
        <v>0.000268981481481482</v>
      </c>
      <c r="I39" s="71" t="n">
        <v>0.000267361111111111</v>
      </c>
      <c r="J39" s="71" t="n">
        <f aca="false">G39+I39</f>
        <v>0.000524884259259259</v>
      </c>
      <c r="K39" s="52"/>
      <c r="L39" s="52"/>
      <c r="M39" s="52"/>
      <c r="N39" s="52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="69" customFormat="true" ht="17.35" hidden="false" customHeight="false" outlineLevel="0" collapsed="false">
      <c r="A40" s="61" t="n">
        <v>2</v>
      </c>
      <c r="B40" s="78" t="n">
        <v>68</v>
      </c>
      <c r="C40" s="63" t="s">
        <v>52</v>
      </c>
      <c r="D40" s="64" t="s">
        <v>53</v>
      </c>
      <c r="E40" s="79" t="n">
        <v>62</v>
      </c>
      <c r="F40" s="70" t="s">
        <v>18</v>
      </c>
      <c r="G40" s="71" t="n">
        <v>0.000342361111111111</v>
      </c>
      <c r="H40" s="71" t="n">
        <v>0.000364583333333333</v>
      </c>
      <c r="I40" s="71" t="n">
        <v>0.00035</v>
      </c>
      <c r="J40" s="71" t="n">
        <f aca="false">G40+I40</f>
        <v>0.000692361111111111</v>
      </c>
      <c r="K40" s="52"/>
      <c r="L40" s="52"/>
      <c r="M40" s="52"/>
      <c r="N40" s="52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</row>
    <row r="41" s="69" customFormat="true" ht="17.35" hidden="false" customHeight="false" outlineLevel="0" collapsed="false">
      <c r="A41" s="61" t="n">
        <v>3</v>
      </c>
      <c r="B41" s="78" t="n">
        <v>69</v>
      </c>
      <c r="C41" s="63" t="s">
        <v>54</v>
      </c>
      <c r="D41" s="64" t="s">
        <v>55</v>
      </c>
      <c r="E41" s="79" t="n">
        <v>50</v>
      </c>
      <c r="F41" s="70" t="s">
        <v>18</v>
      </c>
      <c r="G41" s="71" t="n">
        <v>0.000447916666666667</v>
      </c>
      <c r="H41" s="71" t="n">
        <v>0.00043125</v>
      </c>
      <c r="I41" s="77" t="s">
        <v>32</v>
      </c>
      <c r="J41" s="71" t="n">
        <f aca="false">G41+H41</f>
        <v>0.000879166666666667</v>
      </c>
      <c r="K41" s="52"/>
      <c r="L41" s="52"/>
      <c r="M41" s="52"/>
      <c r="N41" s="52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customFormat="false" ht="17.35" hidden="false" customHeight="false" outlineLevel="0" collapsed="false">
      <c r="A42" s="72"/>
      <c r="B42" s="72"/>
      <c r="C42" s="73"/>
      <c r="D42" s="73"/>
      <c r="E42" s="74"/>
      <c r="F42" s="72"/>
      <c r="G42" s="75"/>
      <c r="H42" s="75"/>
      <c r="I42" s="75"/>
      <c r="J42" s="75"/>
    </row>
    <row r="43" s="54" customFormat="true" ht="17.35" hidden="false" customHeight="true" outlineLevel="0" collapsed="false">
      <c r="A43" s="76" t="s">
        <v>114</v>
      </c>
      <c r="B43" s="76"/>
      <c r="C43" s="76"/>
      <c r="D43" s="76"/>
      <c r="E43" s="76"/>
      <c r="F43" s="76"/>
      <c r="G43" s="76"/>
      <c r="H43" s="76"/>
      <c r="I43" s="76"/>
      <c r="J43" s="76"/>
      <c r="K43" s="52"/>
      <c r="L43" s="52"/>
      <c r="M43" s="52"/>
      <c r="N43" s="52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customFormat="false" ht="17.35" hidden="false" customHeight="true" outlineLevel="0" collapsed="false">
      <c r="A44" s="55" t="s">
        <v>105</v>
      </c>
      <c r="B44" s="55" t="s">
        <v>106</v>
      </c>
      <c r="C44" s="55" t="s">
        <v>3</v>
      </c>
      <c r="D44" s="55" t="s">
        <v>4</v>
      </c>
      <c r="E44" s="56" t="s">
        <v>5</v>
      </c>
      <c r="F44" s="57" t="s">
        <v>107</v>
      </c>
      <c r="G44" s="58" t="s">
        <v>108</v>
      </c>
      <c r="H44" s="58"/>
      <c r="I44" s="58"/>
      <c r="J44" s="59" t="s">
        <v>109</v>
      </c>
    </row>
    <row r="45" customFormat="false" ht="23.25" hidden="false" customHeight="true" outlineLevel="0" collapsed="false">
      <c r="A45" s="55"/>
      <c r="B45" s="55"/>
      <c r="C45" s="55"/>
      <c r="D45" s="55"/>
      <c r="E45" s="56"/>
      <c r="F45" s="57"/>
      <c r="G45" s="60" t="s">
        <v>8</v>
      </c>
      <c r="H45" s="60" t="s">
        <v>9</v>
      </c>
      <c r="I45" s="60" t="s">
        <v>10</v>
      </c>
      <c r="J45" s="59"/>
    </row>
    <row r="46" s="69" customFormat="true" ht="17.35" hidden="false" customHeight="false" outlineLevel="0" collapsed="false">
      <c r="A46" s="61" t="n">
        <v>1</v>
      </c>
      <c r="B46" s="78" t="n">
        <v>71</v>
      </c>
      <c r="C46" s="63" t="s">
        <v>56</v>
      </c>
      <c r="D46" s="64" t="s">
        <v>57</v>
      </c>
      <c r="E46" s="79" t="n">
        <f aca="false">2025-1997</f>
        <v>28</v>
      </c>
      <c r="F46" s="70" t="s">
        <v>24</v>
      </c>
      <c r="G46" s="71" t="n">
        <v>0.000255439814814815</v>
      </c>
      <c r="H46" s="71" t="n">
        <v>0.000255439814814815</v>
      </c>
      <c r="I46" s="71" t="n">
        <v>0.000250347222222222</v>
      </c>
      <c r="J46" s="71" t="n">
        <f aca="false">G46+I46</f>
        <v>0.000505787037037037</v>
      </c>
      <c r="K46" s="52"/>
      <c r="L46" s="52"/>
      <c r="M46" s="52"/>
      <c r="N46" s="52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customFormat="false" ht="17.35" hidden="false" customHeight="false" outlineLevel="0" collapsed="false">
      <c r="A47" s="72"/>
      <c r="B47" s="72"/>
      <c r="C47" s="73"/>
      <c r="D47" s="73"/>
      <c r="E47" s="74"/>
      <c r="F47" s="72"/>
      <c r="G47" s="75"/>
      <c r="H47" s="75"/>
      <c r="I47" s="75"/>
      <c r="J47" s="75"/>
    </row>
    <row r="48" s="54" customFormat="true" ht="17.35" hidden="false" customHeight="true" outlineLevel="0" collapsed="false">
      <c r="A48" s="76" t="s">
        <v>115</v>
      </c>
      <c r="B48" s="76"/>
      <c r="C48" s="76"/>
      <c r="D48" s="76"/>
      <c r="E48" s="76"/>
      <c r="F48" s="76"/>
      <c r="G48" s="76"/>
      <c r="H48" s="76"/>
      <c r="I48" s="76"/>
      <c r="J48" s="76"/>
      <c r="K48" s="52"/>
      <c r="L48" s="52"/>
      <c r="M48" s="52"/>
      <c r="N48" s="52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customFormat="false" ht="17.35" hidden="false" customHeight="true" outlineLevel="0" collapsed="false">
      <c r="A49" s="80" t="s">
        <v>105</v>
      </c>
      <c r="B49" s="80" t="s">
        <v>106</v>
      </c>
      <c r="C49" s="80" t="s">
        <v>3</v>
      </c>
      <c r="D49" s="80" t="s">
        <v>4</v>
      </c>
      <c r="E49" s="81" t="s">
        <v>5</v>
      </c>
      <c r="F49" s="82" t="s">
        <v>107</v>
      </c>
      <c r="G49" s="58" t="s">
        <v>108</v>
      </c>
      <c r="H49" s="58"/>
      <c r="I49" s="58"/>
      <c r="J49" s="83" t="s">
        <v>109</v>
      </c>
    </row>
    <row r="50" customFormat="false" ht="24" hidden="false" customHeight="true" outlineLevel="0" collapsed="false">
      <c r="A50" s="80"/>
      <c r="B50" s="80"/>
      <c r="C50" s="80"/>
      <c r="D50" s="80"/>
      <c r="E50" s="81"/>
      <c r="F50" s="82"/>
      <c r="G50" s="84" t="s">
        <v>8</v>
      </c>
      <c r="H50" s="84" t="s">
        <v>9</v>
      </c>
      <c r="I50" s="84" t="s">
        <v>10</v>
      </c>
      <c r="J50" s="83"/>
    </row>
    <row r="51" s="69" customFormat="true" ht="17.35" hidden="false" customHeight="false" outlineLevel="0" collapsed="false">
      <c r="A51" s="61" t="n">
        <v>1</v>
      </c>
      <c r="B51" s="78" t="n">
        <v>72</v>
      </c>
      <c r="C51" s="63" t="s">
        <v>59</v>
      </c>
      <c r="D51" s="64" t="s">
        <v>60</v>
      </c>
      <c r="E51" s="79" t="n">
        <v>77</v>
      </c>
      <c r="F51" s="85" t="s">
        <v>24</v>
      </c>
      <c r="G51" s="71" t="n">
        <v>0.000248263888888889</v>
      </c>
      <c r="H51" s="71" t="n">
        <v>0.00025162037037037</v>
      </c>
      <c r="I51" s="71" t="n">
        <v>0.000265162037037037</v>
      </c>
      <c r="J51" s="71" t="n">
        <f aca="false">G51+H51</f>
        <v>0.000499884259259259</v>
      </c>
      <c r="K51" s="52"/>
      <c r="L51" s="52"/>
      <c r="M51" s="52"/>
      <c r="N51" s="52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</row>
    <row r="52" customFormat="false" ht="17.35" hidden="false" customHeight="false" outlineLevel="0" collapsed="false">
      <c r="A52" s="72"/>
      <c r="B52" s="72"/>
      <c r="C52" s="73"/>
      <c r="D52" s="73"/>
      <c r="E52" s="74"/>
      <c r="F52" s="72"/>
      <c r="G52" s="75"/>
      <c r="H52" s="75"/>
      <c r="I52" s="75"/>
      <c r="J52" s="75"/>
    </row>
    <row r="53" s="54" customFormat="true" ht="17.35" hidden="false" customHeight="true" outlineLevel="0" collapsed="false">
      <c r="A53" s="76" t="s">
        <v>116</v>
      </c>
      <c r="B53" s="76"/>
      <c r="C53" s="76"/>
      <c r="D53" s="76"/>
      <c r="E53" s="76"/>
      <c r="F53" s="76"/>
      <c r="G53" s="76"/>
      <c r="H53" s="76"/>
      <c r="I53" s="76"/>
      <c r="J53" s="76"/>
      <c r="K53" s="52"/>
      <c r="L53" s="52"/>
      <c r="M53" s="52"/>
      <c r="N53" s="52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</row>
    <row r="54" customFormat="false" ht="15" hidden="false" customHeight="true" outlineLevel="0" collapsed="false">
      <c r="A54" s="55" t="s">
        <v>105</v>
      </c>
      <c r="B54" s="55" t="s">
        <v>106</v>
      </c>
      <c r="C54" s="55" t="s">
        <v>3</v>
      </c>
      <c r="D54" s="55" t="s">
        <v>4</v>
      </c>
      <c r="E54" s="56" t="s">
        <v>5</v>
      </c>
      <c r="F54" s="57" t="s">
        <v>107</v>
      </c>
      <c r="G54" s="58" t="s">
        <v>108</v>
      </c>
      <c r="H54" s="58"/>
      <c r="I54" s="58"/>
      <c r="J54" s="59" t="s">
        <v>109</v>
      </c>
    </row>
    <row r="55" customFormat="false" ht="23.25" hidden="false" customHeight="true" outlineLevel="0" collapsed="false">
      <c r="A55" s="55"/>
      <c r="B55" s="55"/>
      <c r="C55" s="55"/>
      <c r="D55" s="55"/>
      <c r="E55" s="56"/>
      <c r="F55" s="57"/>
      <c r="G55" s="60" t="s">
        <v>8</v>
      </c>
      <c r="H55" s="60" t="s">
        <v>9</v>
      </c>
      <c r="I55" s="60" t="s">
        <v>10</v>
      </c>
      <c r="J55" s="59"/>
    </row>
    <row r="56" s="69" customFormat="true" ht="15" hidden="false" customHeight="false" outlineLevel="0" collapsed="false">
      <c r="A56" s="61" t="n">
        <v>1</v>
      </c>
      <c r="B56" s="62" t="n">
        <v>79</v>
      </c>
      <c r="C56" s="63" t="s">
        <v>64</v>
      </c>
      <c r="D56" s="64" t="s">
        <v>34</v>
      </c>
      <c r="E56" s="65" t="n">
        <v>66</v>
      </c>
      <c r="F56" s="70" t="s">
        <v>18</v>
      </c>
      <c r="G56" s="71" t="n">
        <v>0.000271412037037037</v>
      </c>
      <c r="H56" s="71" t="n">
        <v>0.000271180555555556</v>
      </c>
      <c r="I56" s="71" t="n">
        <v>0.000270949074074074</v>
      </c>
      <c r="J56" s="71" t="n">
        <f aca="false">H56+I56</f>
        <v>0.00054212962962963</v>
      </c>
      <c r="K56" s="52"/>
      <c r="L56" s="52"/>
      <c r="M56" s="52"/>
      <c r="N56" s="52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</row>
    <row r="57" s="69" customFormat="true" ht="15" hidden="false" customHeight="false" outlineLevel="0" collapsed="false">
      <c r="A57" s="61" t="n">
        <v>2</v>
      </c>
      <c r="B57" s="78" t="n">
        <v>75</v>
      </c>
      <c r="C57" s="63" t="s">
        <v>65</v>
      </c>
      <c r="D57" s="64" t="s">
        <v>66</v>
      </c>
      <c r="E57" s="79" t="n">
        <v>65</v>
      </c>
      <c r="F57" s="70" t="s">
        <v>18</v>
      </c>
      <c r="G57" s="71" t="n">
        <v>0.000286574074074074</v>
      </c>
      <c r="H57" s="71" t="n">
        <v>0.000285300925925926</v>
      </c>
      <c r="I57" s="71" t="n">
        <v>0.000284837962962963</v>
      </c>
      <c r="J57" s="71" t="n">
        <f aca="false">H57+I57</f>
        <v>0.000570138888888889</v>
      </c>
      <c r="K57" s="52"/>
      <c r="L57" s="52"/>
      <c r="M57" s="52"/>
      <c r="N57" s="52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</row>
    <row r="58" s="69" customFormat="true" ht="15" hidden="false" customHeight="false" outlineLevel="0" collapsed="false">
      <c r="A58" s="61" t="n">
        <v>3</v>
      </c>
      <c r="B58" s="78" t="n">
        <v>76</v>
      </c>
      <c r="C58" s="63" t="s">
        <v>72</v>
      </c>
      <c r="D58" s="64" t="s">
        <v>73</v>
      </c>
      <c r="E58" s="79" t="n">
        <v>69</v>
      </c>
      <c r="F58" s="70" t="s">
        <v>18</v>
      </c>
      <c r="G58" s="71" t="n">
        <v>0.000308101851851852</v>
      </c>
      <c r="H58" s="71" t="n">
        <v>0.000332523148148148</v>
      </c>
      <c r="I58" s="71" t="n">
        <v>0.000322569444444444</v>
      </c>
      <c r="J58" s="71" t="n">
        <f aca="false">G58+I58</f>
        <v>0.000630671296296296</v>
      </c>
      <c r="K58" s="52"/>
      <c r="L58" s="52"/>
      <c r="M58" s="52"/>
      <c r="N58" s="52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</row>
    <row r="59" customFormat="false" ht="15" hidden="false" customHeight="false" outlineLevel="0" collapsed="false">
      <c r="A59" s="72"/>
      <c r="B59" s="72"/>
      <c r="C59" s="73"/>
      <c r="D59" s="73"/>
      <c r="E59" s="74"/>
      <c r="F59" s="72"/>
      <c r="G59" s="75"/>
      <c r="H59" s="75"/>
      <c r="I59" s="75"/>
      <c r="J59" s="75"/>
      <c r="K59" s="86"/>
      <c r="L59" s="86"/>
      <c r="M59" s="86"/>
      <c r="N59" s="86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</row>
    <row r="60" s="54" customFormat="true" ht="15" hidden="false" customHeight="true" outlineLevel="0" collapsed="false">
      <c r="A60" s="76" t="s">
        <v>117</v>
      </c>
      <c r="B60" s="76"/>
      <c r="C60" s="76"/>
      <c r="D60" s="76"/>
      <c r="E60" s="76"/>
      <c r="F60" s="76"/>
      <c r="G60" s="76"/>
      <c r="H60" s="76"/>
      <c r="I60" s="76"/>
      <c r="J60" s="76"/>
      <c r="K60" s="52"/>
      <c r="L60" s="52"/>
      <c r="M60" s="52"/>
      <c r="N60" s="52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</row>
    <row r="61" customFormat="false" ht="15" hidden="false" customHeight="true" outlineLevel="0" collapsed="false">
      <c r="A61" s="55" t="s">
        <v>105</v>
      </c>
      <c r="B61" s="55" t="s">
        <v>106</v>
      </c>
      <c r="C61" s="55" t="s">
        <v>3</v>
      </c>
      <c r="D61" s="55" t="s">
        <v>4</v>
      </c>
      <c r="E61" s="56" t="s">
        <v>5</v>
      </c>
      <c r="F61" s="57" t="s">
        <v>107</v>
      </c>
      <c r="G61" s="58" t="s">
        <v>108</v>
      </c>
      <c r="H61" s="58"/>
      <c r="I61" s="58"/>
      <c r="J61" s="59" t="s">
        <v>109</v>
      </c>
    </row>
    <row r="62" customFormat="false" ht="23.25" hidden="false" customHeight="true" outlineLevel="0" collapsed="false">
      <c r="A62" s="55"/>
      <c r="B62" s="55"/>
      <c r="C62" s="55"/>
      <c r="D62" s="55"/>
      <c r="E62" s="56"/>
      <c r="F62" s="57"/>
      <c r="G62" s="60" t="s">
        <v>8</v>
      </c>
      <c r="H62" s="60" t="s">
        <v>9</v>
      </c>
      <c r="I62" s="60" t="s">
        <v>10</v>
      </c>
      <c r="J62" s="59"/>
    </row>
    <row r="63" s="69" customFormat="true" ht="15" hidden="false" customHeight="false" outlineLevel="0" collapsed="false">
      <c r="A63" s="61" t="n">
        <v>1</v>
      </c>
      <c r="B63" s="62" t="n">
        <v>78</v>
      </c>
      <c r="C63" s="63" t="s">
        <v>62</v>
      </c>
      <c r="D63" s="64" t="s">
        <v>43</v>
      </c>
      <c r="E63" s="65" t="n">
        <v>62</v>
      </c>
      <c r="F63" s="70" t="s">
        <v>18</v>
      </c>
      <c r="G63" s="71" t="n">
        <v>0.000251967592592593</v>
      </c>
      <c r="H63" s="71" t="n">
        <v>0.000245949074074074</v>
      </c>
      <c r="I63" s="71" t="n">
        <v>0.000246296296296296</v>
      </c>
      <c r="J63" s="71" t="n">
        <f aca="false">H63+I63</f>
        <v>0.00049224537037037</v>
      </c>
      <c r="K63" s="52"/>
      <c r="L63" s="52"/>
      <c r="M63" s="52"/>
      <c r="N63" s="52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</row>
    <row r="64" s="69" customFormat="true" ht="15" hidden="false" customHeight="false" outlineLevel="0" collapsed="false">
      <c r="A64" s="61" t="n">
        <v>2</v>
      </c>
      <c r="B64" s="62" t="n">
        <v>81</v>
      </c>
      <c r="C64" s="63" t="s">
        <v>67</v>
      </c>
      <c r="D64" s="64" t="s">
        <v>68</v>
      </c>
      <c r="E64" s="65" t="n">
        <v>64</v>
      </c>
      <c r="F64" s="70" t="s">
        <v>14</v>
      </c>
      <c r="G64" s="71" t="n">
        <v>0.000307638888888889</v>
      </c>
      <c r="H64" s="71" t="n">
        <v>0.000293171296296296</v>
      </c>
      <c r="I64" s="71" t="n">
        <v>0.000288194444444444</v>
      </c>
      <c r="J64" s="71" t="n">
        <f aca="false">H64+I64</f>
        <v>0.00058136574074074</v>
      </c>
      <c r="K64" s="52"/>
      <c r="L64" s="52"/>
      <c r="M64" s="52"/>
      <c r="N64" s="52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</row>
    <row r="65" s="69" customFormat="true" ht="16.9" hidden="false" customHeight="false" outlineLevel="0" collapsed="false">
      <c r="A65" s="61" t="n">
        <v>3</v>
      </c>
      <c r="B65" s="62" t="n">
        <v>80</v>
      </c>
      <c r="C65" s="63" t="s">
        <v>67</v>
      </c>
      <c r="D65" s="64" t="s">
        <v>69</v>
      </c>
      <c r="E65" s="65" t="n">
        <v>64</v>
      </c>
      <c r="F65" s="70" t="s">
        <v>14</v>
      </c>
      <c r="G65" s="71" t="n">
        <v>0.000312152777777778</v>
      </c>
      <c r="H65" s="71" t="n">
        <v>0.00030462962962963</v>
      </c>
      <c r="I65" s="77" t="s">
        <v>41</v>
      </c>
      <c r="J65" s="71" t="n">
        <f aca="false">G65+H65</f>
        <v>0.000616782407407408</v>
      </c>
      <c r="K65" s="52"/>
      <c r="L65" s="52"/>
      <c r="M65" s="52"/>
      <c r="N65" s="52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</row>
    <row r="66" s="69" customFormat="true" ht="15" hidden="false" customHeight="false" outlineLevel="0" collapsed="false">
      <c r="A66" s="61" t="n">
        <v>4</v>
      </c>
      <c r="B66" s="78" t="n">
        <v>74</v>
      </c>
      <c r="C66" s="63" t="s">
        <v>67</v>
      </c>
      <c r="D66" s="64" t="s">
        <v>70</v>
      </c>
      <c r="E66" s="79" t="n">
        <v>62</v>
      </c>
      <c r="F66" s="70" t="s">
        <v>71</v>
      </c>
      <c r="G66" s="71" t="n">
        <v>0.000311805555555556</v>
      </c>
      <c r="H66" s="71" t="n">
        <v>0.000308333333333333</v>
      </c>
      <c r="I66" s="71" t="n">
        <v>0.000310069444444444</v>
      </c>
      <c r="J66" s="71" t="n">
        <f aca="false">H66+I66</f>
        <v>0.000618402777777777</v>
      </c>
      <c r="K66" s="52"/>
      <c r="L66" s="52"/>
      <c r="M66" s="52"/>
      <c r="N66" s="52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</row>
    <row r="67" customFormat="false" ht="15" hidden="false" customHeight="false" outlineLevel="0" collapsed="false">
      <c r="A67" s="72"/>
      <c r="B67" s="72"/>
      <c r="C67" s="73"/>
      <c r="D67" s="73"/>
      <c r="E67" s="74"/>
      <c r="F67" s="72"/>
      <c r="G67" s="75"/>
      <c r="H67" s="75"/>
      <c r="I67" s="75"/>
      <c r="J67" s="75"/>
    </row>
    <row r="68" s="54" customFormat="true" ht="15" hidden="false" customHeight="true" outlineLevel="0" collapsed="false">
      <c r="A68" s="76" t="s">
        <v>118</v>
      </c>
      <c r="B68" s="76"/>
      <c r="C68" s="76"/>
      <c r="D68" s="76"/>
      <c r="E68" s="76"/>
      <c r="F68" s="76"/>
      <c r="G68" s="76"/>
      <c r="H68" s="76"/>
      <c r="I68" s="76"/>
      <c r="J68" s="76"/>
      <c r="K68" s="52"/>
      <c r="L68" s="52"/>
      <c r="M68" s="52"/>
      <c r="N68" s="52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</row>
    <row r="69" customFormat="false" ht="15" hidden="false" customHeight="true" outlineLevel="0" collapsed="false">
      <c r="A69" s="55" t="s">
        <v>105</v>
      </c>
      <c r="B69" s="55" t="s">
        <v>106</v>
      </c>
      <c r="C69" s="55" t="s">
        <v>3</v>
      </c>
      <c r="D69" s="55" t="s">
        <v>4</v>
      </c>
      <c r="E69" s="56" t="s">
        <v>5</v>
      </c>
      <c r="F69" s="57" t="s">
        <v>107</v>
      </c>
      <c r="G69" s="58" t="s">
        <v>108</v>
      </c>
      <c r="H69" s="58"/>
      <c r="I69" s="58"/>
      <c r="J69" s="59" t="s">
        <v>109</v>
      </c>
    </row>
    <row r="70" customFormat="false" ht="23.25" hidden="false" customHeight="true" outlineLevel="0" collapsed="false">
      <c r="A70" s="55"/>
      <c r="B70" s="55"/>
      <c r="C70" s="55"/>
      <c r="D70" s="55"/>
      <c r="E70" s="56"/>
      <c r="F70" s="57"/>
      <c r="G70" s="60" t="s">
        <v>8</v>
      </c>
      <c r="H70" s="60" t="s">
        <v>9</v>
      </c>
      <c r="I70" s="60" t="s">
        <v>10</v>
      </c>
      <c r="J70" s="59"/>
    </row>
    <row r="71" s="69" customFormat="true" ht="15" hidden="false" customHeight="false" outlineLevel="0" collapsed="false">
      <c r="A71" s="61" t="n">
        <v>1</v>
      </c>
      <c r="B71" s="62" t="n">
        <v>82</v>
      </c>
      <c r="C71" s="63" t="s">
        <v>76</v>
      </c>
      <c r="D71" s="64" t="s">
        <v>77</v>
      </c>
      <c r="E71" s="65" t="n">
        <v>57</v>
      </c>
      <c r="F71" s="70" t="s">
        <v>14</v>
      </c>
      <c r="G71" s="71" t="n">
        <v>0.000304398148148148</v>
      </c>
      <c r="H71" s="71" t="n">
        <v>0.000286111111111111</v>
      </c>
      <c r="I71" s="71" t="s">
        <v>32</v>
      </c>
      <c r="J71" s="71" t="n">
        <f aca="false">G71+H71</f>
        <v>0.000590509259259259</v>
      </c>
      <c r="K71" s="52"/>
      <c r="L71" s="52"/>
      <c r="M71" s="52"/>
      <c r="N71" s="52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</row>
    <row r="72" s="69" customFormat="true" ht="15" hidden="false" customHeight="false" outlineLevel="0" collapsed="false">
      <c r="A72" s="61" t="n">
        <v>2</v>
      </c>
      <c r="B72" s="62" t="n">
        <v>83</v>
      </c>
      <c r="C72" s="63" t="s">
        <v>79</v>
      </c>
      <c r="D72" s="64" t="s">
        <v>80</v>
      </c>
      <c r="E72" s="65" t="n">
        <v>59</v>
      </c>
      <c r="F72" s="70" t="s">
        <v>14</v>
      </c>
      <c r="G72" s="71" t="n">
        <v>0.000367824074074074</v>
      </c>
      <c r="H72" s="71" t="n">
        <v>0.000361226851851852</v>
      </c>
      <c r="I72" s="71" t="s">
        <v>32</v>
      </c>
      <c r="J72" s="71" t="n">
        <f aca="false">G72+H72</f>
        <v>0.000729050925925926</v>
      </c>
      <c r="K72" s="52"/>
      <c r="L72" s="52"/>
      <c r="M72" s="52"/>
      <c r="N72" s="52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</row>
    <row r="73" s="69" customFormat="true" ht="15" hidden="false" customHeight="false" outlineLevel="0" collapsed="false">
      <c r="A73" s="61" t="n">
        <v>3</v>
      </c>
      <c r="B73" s="78" t="n">
        <v>73</v>
      </c>
      <c r="C73" s="63" t="s">
        <v>74</v>
      </c>
      <c r="D73" s="64" t="s">
        <v>75</v>
      </c>
      <c r="E73" s="79" t="n">
        <v>60</v>
      </c>
      <c r="F73" s="70" t="s">
        <v>18</v>
      </c>
      <c r="G73" s="71" t="n">
        <v>0.000326273148148148</v>
      </c>
      <c r="H73" s="71" t="n">
        <v>0.000314236111111111</v>
      </c>
      <c r="I73" s="71" t="n">
        <v>0.000329398148148148</v>
      </c>
      <c r="J73" s="71" t="n">
        <f aca="false">G73+H73</f>
        <v>0.000640509259259259</v>
      </c>
      <c r="K73" s="52"/>
      <c r="L73" s="52"/>
      <c r="M73" s="52"/>
      <c r="N73" s="52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</row>
    <row r="74" customFormat="false" ht="15" hidden="false" customHeight="false" outlineLevel="0" collapsed="false">
      <c r="A74" s="72"/>
      <c r="B74" s="72"/>
      <c r="C74" s="73"/>
      <c r="D74" s="73"/>
      <c r="E74" s="74"/>
      <c r="F74" s="72"/>
      <c r="G74" s="75"/>
      <c r="H74" s="75"/>
      <c r="I74" s="75"/>
      <c r="J74" s="75"/>
      <c r="K74" s="89"/>
      <c r="L74" s="89"/>
      <c r="M74" s="89"/>
      <c r="N74" s="89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</row>
    <row r="75" s="54" customFormat="true" ht="15" hidden="false" customHeight="true" outlineLevel="0" collapsed="false">
      <c r="A75" s="76" t="s">
        <v>119</v>
      </c>
      <c r="B75" s="76"/>
      <c r="C75" s="76"/>
      <c r="D75" s="76"/>
      <c r="E75" s="76"/>
      <c r="F75" s="76"/>
      <c r="G75" s="76"/>
      <c r="H75" s="76"/>
      <c r="I75" s="76"/>
      <c r="J75" s="76"/>
      <c r="K75" s="52"/>
      <c r="L75" s="52"/>
      <c r="M75" s="52"/>
      <c r="N75" s="52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</row>
    <row r="76" customFormat="false" ht="15" hidden="false" customHeight="true" outlineLevel="0" collapsed="false">
      <c r="A76" s="55" t="s">
        <v>105</v>
      </c>
      <c r="B76" s="55" t="s">
        <v>106</v>
      </c>
      <c r="C76" s="55" t="s">
        <v>3</v>
      </c>
      <c r="D76" s="55" t="s">
        <v>4</v>
      </c>
      <c r="E76" s="56" t="s">
        <v>5</v>
      </c>
      <c r="F76" s="57" t="s">
        <v>107</v>
      </c>
      <c r="G76" s="58" t="s">
        <v>108</v>
      </c>
      <c r="H76" s="58"/>
      <c r="I76" s="58"/>
      <c r="J76" s="59" t="s">
        <v>109</v>
      </c>
    </row>
    <row r="77" customFormat="false" ht="22.5" hidden="false" customHeight="true" outlineLevel="0" collapsed="false">
      <c r="A77" s="55"/>
      <c r="B77" s="55"/>
      <c r="C77" s="55"/>
      <c r="D77" s="55"/>
      <c r="E77" s="56"/>
      <c r="F77" s="57"/>
      <c r="G77" s="60" t="s">
        <v>8</v>
      </c>
      <c r="H77" s="60" t="s">
        <v>9</v>
      </c>
      <c r="I77" s="60" t="s">
        <v>10</v>
      </c>
      <c r="J77" s="59"/>
    </row>
    <row r="78" s="69" customFormat="true" ht="15" hidden="false" customHeight="false" outlineLevel="0" collapsed="false">
      <c r="A78" s="61" t="n">
        <v>1</v>
      </c>
      <c r="B78" s="62" t="n">
        <v>84</v>
      </c>
      <c r="C78" s="63" t="s">
        <v>81</v>
      </c>
      <c r="D78" s="64" t="s">
        <v>82</v>
      </c>
      <c r="E78" s="65" t="n">
        <v>28</v>
      </c>
      <c r="F78" s="70" t="s">
        <v>18</v>
      </c>
      <c r="G78" s="71" t="n">
        <v>0.000256828703703704</v>
      </c>
      <c r="H78" s="71" t="n">
        <v>0.00024837962962963</v>
      </c>
      <c r="I78" s="71" t="n">
        <v>0.00025162037037037</v>
      </c>
      <c r="J78" s="71" t="n">
        <f aca="false">G78+H78</f>
        <v>0.000505208333333334</v>
      </c>
      <c r="K78" s="52"/>
      <c r="L78" s="52"/>
      <c r="M78" s="52"/>
      <c r="N78" s="52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</row>
    <row r="79" s="69" customFormat="true" ht="15" hidden="false" customHeight="false" outlineLevel="0" collapsed="false">
      <c r="A79" s="61" t="n">
        <v>2</v>
      </c>
      <c r="B79" s="62" t="n">
        <v>85</v>
      </c>
      <c r="C79" s="63" t="s">
        <v>84</v>
      </c>
      <c r="D79" s="64" t="s">
        <v>85</v>
      </c>
      <c r="E79" s="65" t="n">
        <f aca="false">2025-1993</f>
        <v>32</v>
      </c>
      <c r="F79" s="70" t="s">
        <v>18</v>
      </c>
      <c r="G79" s="71" t="n">
        <v>0.000262037037037037</v>
      </c>
      <c r="H79" s="71" t="n">
        <v>0.000258680555555556</v>
      </c>
      <c r="I79" s="71" t="n">
        <v>0.000251388888888889</v>
      </c>
      <c r="J79" s="71" t="n">
        <f aca="false">H79+I79</f>
        <v>0.000510069444444445</v>
      </c>
      <c r="K79" s="52"/>
      <c r="L79" s="52"/>
      <c r="M79" s="52"/>
      <c r="N79" s="52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</row>
    <row r="80" s="69" customFormat="true" ht="16.9" hidden="false" customHeight="false" outlineLevel="0" collapsed="false">
      <c r="A80" s="61" t="n">
        <v>3</v>
      </c>
      <c r="B80" s="62" t="n">
        <v>86</v>
      </c>
      <c r="C80" s="63" t="s">
        <v>81</v>
      </c>
      <c r="D80" s="64" t="s">
        <v>53</v>
      </c>
      <c r="E80" s="65" t="n">
        <v>32</v>
      </c>
      <c r="F80" s="70" t="s">
        <v>18</v>
      </c>
      <c r="G80" s="71" t="n">
        <v>0.000283564814814815</v>
      </c>
      <c r="H80" s="71" t="n">
        <v>0.000263194444444444</v>
      </c>
      <c r="I80" s="77" t="s">
        <v>25</v>
      </c>
      <c r="J80" s="71" t="n">
        <f aca="false">G80+H80</f>
        <v>0.000546759259259259</v>
      </c>
      <c r="K80" s="52"/>
      <c r="L80" s="52"/>
      <c r="M80" s="52"/>
      <c r="N80" s="52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</row>
    <row r="81" customFormat="false" ht="15" hidden="false" customHeight="false" outlineLevel="0" collapsed="false">
      <c r="A81" s="72"/>
      <c r="B81" s="72"/>
      <c r="C81" s="73"/>
      <c r="D81" s="73"/>
      <c r="E81" s="74"/>
      <c r="F81" s="72"/>
      <c r="G81" s="75"/>
      <c r="H81" s="75"/>
      <c r="I81" s="75"/>
      <c r="J81" s="75"/>
    </row>
    <row r="82" s="54" customFormat="true" ht="15" hidden="false" customHeight="true" outlineLevel="0" collapsed="false">
      <c r="A82" s="76" t="s">
        <v>120</v>
      </c>
      <c r="B82" s="76"/>
      <c r="C82" s="76"/>
      <c r="D82" s="76"/>
      <c r="E82" s="76"/>
      <c r="F82" s="76"/>
      <c r="G82" s="76"/>
      <c r="H82" s="76"/>
      <c r="I82" s="76"/>
      <c r="J82" s="76"/>
      <c r="K82" s="52"/>
      <c r="L82" s="52"/>
      <c r="M82" s="52"/>
      <c r="N82" s="52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</row>
    <row r="83" customFormat="false" ht="15" hidden="false" customHeight="true" outlineLevel="0" collapsed="false">
      <c r="A83" s="55" t="s">
        <v>105</v>
      </c>
      <c r="B83" s="55" t="s">
        <v>106</v>
      </c>
      <c r="C83" s="55" t="s">
        <v>3</v>
      </c>
      <c r="D83" s="55" t="s">
        <v>4</v>
      </c>
      <c r="E83" s="56" t="s">
        <v>5</v>
      </c>
      <c r="F83" s="57" t="s">
        <v>107</v>
      </c>
      <c r="G83" s="58" t="s">
        <v>108</v>
      </c>
      <c r="H83" s="58"/>
      <c r="I83" s="58"/>
      <c r="J83" s="59" t="s">
        <v>109</v>
      </c>
    </row>
    <row r="84" customFormat="false" ht="22.5" hidden="false" customHeight="true" outlineLevel="0" collapsed="false">
      <c r="A84" s="55"/>
      <c r="B84" s="55"/>
      <c r="C84" s="55"/>
      <c r="D84" s="55"/>
      <c r="E84" s="56"/>
      <c r="F84" s="57"/>
      <c r="G84" s="60" t="s">
        <v>8</v>
      </c>
      <c r="H84" s="60" t="s">
        <v>9</v>
      </c>
      <c r="I84" s="60" t="s">
        <v>10</v>
      </c>
      <c r="J84" s="59"/>
    </row>
    <row r="85" s="69" customFormat="true" ht="15" hidden="false" customHeight="false" outlineLevel="0" collapsed="false">
      <c r="A85" s="61" t="n">
        <v>1</v>
      </c>
      <c r="B85" s="61" t="n">
        <v>88</v>
      </c>
      <c r="C85" s="63" t="s">
        <v>86</v>
      </c>
      <c r="D85" s="64" t="s">
        <v>57</v>
      </c>
      <c r="E85" s="79" t="n">
        <v>64</v>
      </c>
      <c r="F85" s="70" t="s">
        <v>24</v>
      </c>
      <c r="G85" s="71" t="n">
        <v>0.00026724537037037</v>
      </c>
      <c r="H85" s="71" t="n">
        <v>0.000298032407407407</v>
      </c>
      <c r="I85" s="71" t="n">
        <v>0.000294212962962963</v>
      </c>
      <c r="J85" s="71" t="n">
        <f aca="false">G85+I85</f>
        <v>0.000561458333333333</v>
      </c>
      <c r="K85" s="52"/>
      <c r="L85" s="52"/>
      <c r="M85" s="52"/>
      <c r="N85" s="52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</row>
    <row r="86" s="69" customFormat="true" ht="15" hidden="false" customHeight="false" outlineLevel="0" collapsed="false">
      <c r="A86" s="61" t="n">
        <v>2</v>
      </c>
      <c r="B86" s="61" t="n">
        <v>90</v>
      </c>
      <c r="C86" s="63" t="s">
        <v>88</v>
      </c>
      <c r="D86" s="64" t="s">
        <v>89</v>
      </c>
      <c r="E86" s="79" t="n">
        <v>72</v>
      </c>
      <c r="F86" s="70" t="s">
        <v>18</v>
      </c>
      <c r="G86" s="71" t="n">
        <v>0.000297222222222222</v>
      </c>
      <c r="H86" s="71" t="n">
        <v>0.000287615740740741</v>
      </c>
      <c r="I86" s="71" t="n">
        <v>0.000289814814814815</v>
      </c>
      <c r="J86" s="71" t="n">
        <f aca="false">H86+I86</f>
        <v>0.000577430555555556</v>
      </c>
      <c r="K86" s="52"/>
      <c r="L86" s="52"/>
      <c r="M86" s="52"/>
      <c r="N86" s="52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</row>
    <row r="87" s="69" customFormat="true" ht="15" hidden="false" customHeight="false" outlineLevel="0" collapsed="false">
      <c r="A87" s="61" t="n">
        <v>3</v>
      </c>
      <c r="B87" s="61" t="n">
        <v>91</v>
      </c>
      <c r="C87" s="63" t="s">
        <v>90</v>
      </c>
      <c r="D87" s="64" t="s">
        <v>91</v>
      </c>
      <c r="E87" s="79" t="n">
        <v>64</v>
      </c>
      <c r="F87" s="70" t="s">
        <v>18</v>
      </c>
      <c r="G87" s="71" t="n">
        <v>0.000345833333333333</v>
      </c>
      <c r="H87" s="71" t="n">
        <v>0.000321527777777778</v>
      </c>
      <c r="I87" s="71" t="n">
        <v>0.000307986111111111</v>
      </c>
      <c r="J87" s="71" t="n">
        <f aca="false">H87+I87</f>
        <v>0.000629513888888889</v>
      </c>
      <c r="K87" s="52"/>
      <c r="L87" s="52"/>
      <c r="M87" s="52"/>
      <c r="N87" s="52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</row>
    <row r="88" s="69" customFormat="true" ht="15" hidden="false" customHeight="false" outlineLevel="0" collapsed="false">
      <c r="A88" s="61" t="n">
        <v>4</v>
      </c>
      <c r="B88" s="61" t="n">
        <v>89</v>
      </c>
      <c r="C88" s="63" t="s">
        <v>92</v>
      </c>
      <c r="D88" s="64" t="s">
        <v>93</v>
      </c>
      <c r="E88" s="79" t="n">
        <v>72</v>
      </c>
      <c r="F88" s="70" t="s">
        <v>18</v>
      </c>
      <c r="G88" s="71" t="n">
        <v>0.000412268518518518</v>
      </c>
      <c r="H88" s="71" t="n">
        <v>0.000325810185185185</v>
      </c>
      <c r="I88" s="71" t="n">
        <v>0.000319675925925926</v>
      </c>
      <c r="J88" s="71" t="n">
        <f aca="false">H88+I88</f>
        <v>0.000645486111111111</v>
      </c>
      <c r="K88" s="52"/>
      <c r="L88" s="52"/>
      <c r="M88" s="52"/>
      <c r="N88" s="52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</row>
    <row r="89" s="69" customFormat="true" ht="15" hidden="false" customHeight="false" outlineLevel="0" collapsed="false">
      <c r="A89" s="61" t="n">
        <v>5</v>
      </c>
      <c r="B89" s="61" t="n">
        <v>87</v>
      </c>
      <c r="C89" s="63" t="s">
        <v>81</v>
      </c>
      <c r="D89" s="64" t="s">
        <v>94</v>
      </c>
      <c r="E89" s="79" t="n">
        <f aca="false">2025-1956</f>
        <v>69</v>
      </c>
      <c r="F89" s="70" t="s">
        <v>95</v>
      </c>
      <c r="G89" s="71" t="n">
        <v>0.000415509259259259</v>
      </c>
      <c r="H89" s="71" t="n">
        <v>0.000365740740740741</v>
      </c>
      <c r="I89" s="71" t="n">
        <v>0.000355902777777778</v>
      </c>
      <c r="J89" s="71" t="n">
        <f aca="false">H89+I89</f>
        <v>0.000721643518518519</v>
      </c>
      <c r="K89" s="52"/>
      <c r="L89" s="52"/>
      <c r="M89" s="52"/>
      <c r="N89" s="52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</row>
    <row r="90" customFormat="false" ht="15" hidden="false" customHeight="false" outlineLevel="0" collapsed="false">
      <c r="A90" s="72"/>
      <c r="B90" s="72"/>
      <c r="C90" s="73"/>
      <c r="D90" s="73"/>
      <c r="E90" s="74"/>
      <c r="F90" s="72"/>
      <c r="G90" s="75"/>
      <c r="H90" s="75"/>
      <c r="I90" s="75"/>
      <c r="J90" s="75"/>
    </row>
    <row r="91" s="54" customFormat="true" ht="15" hidden="false" customHeight="true" outlineLevel="0" collapsed="false">
      <c r="A91" s="76" t="s">
        <v>121</v>
      </c>
      <c r="B91" s="76"/>
      <c r="C91" s="76"/>
      <c r="D91" s="76"/>
      <c r="E91" s="76"/>
      <c r="F91" s="76"/>
      <c r="G91" s="76"/>
      <c r="H91" s="76"/>
      <c r="I91" s="76"/>
      <c r="J91" s="76"/>
      <c r="K91" s="52"/>
      <c r="L91" s="52"/>
      <c r="M91" s="52"/>
      <c r="N91" s="52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</row>
    <row r="92" customFormat="false" ht="15" hidden="false" customHeight="true" outlineLevel="0" collapsed="false">
      <c r="A92" s="55" t="s">
        <v>105</v>
      </c>
      <c r="B92" s="55" t="s">
        <v>106</v>
      </c>
      <c r="C92" s="55" t="s">
        <v>3</v>
      </c>
      <c r="D92" s="55" t="s">
        <v>4</v>
      </c>
      <c r="E92" s="56" t="s">
        <v>5</v>
      </c>
      <c r="F92" s="57" t="s">
        <v>107</v>
      </c>
      <c r="G92" s="58" t="s">
        <v>108</v>
      </c>
      <c r="H92" s="58"/>
      <c r="I92" s="58"/>
      <c r="J92" s="59" t="s">
        <v>109</v>
      </c>
    </row>
    <row r="93" customFormat="false" ht="23.25" hidden="false" customHeight="true" outlineLevel="0" collapsed="false">
      <c r="A93" s="55"/>
      <c r="B93" s="55"/>
      <c r="C93" s="55"/>
      <c r="D93" s="55"/>
      <c r="E93" s="56"/>
      <c r="F93" s="57"/>
      <c r="G93" s="60" t="s">
        <v>8</v>
      </c>
      <c r="H93" s="60" t="s">
        <v>9</v>
      </c>
      <c r="I93" s="60" t="s">
        <v>10</v>
      </c>
      <c r="J93" s="59"/>
    </row>
    <row r="94" s="69" customFormat="true" ht="16.9" hidden="false" customHeight="false" outlineLevel="0" collapsed="false">
      <c r="A94" s="61" t="n">
        <v>1</v>
      </c>
      <c r="B94" s="78" t="n">
        <v>92</v>
      </c>
      <c r="C94" s="64" t="s">
        <v>96</v>
      </c>
      <c r="D94" s="64" t="s">
        <v>27</v>
      </c>
      <c r="E94" s="65" t="n">
        <v>33</v>
      </c>
      <c r="F94" s="70" t="s">
        <v>18</v>
      </c>
      <c r="G94" s="77" t="s">
        <v>41</v>
      </c>
      <c r="H94" s="71" t="n">
        <v>0.000294907407407407</v>
      </c>
      <c r="I94" s="71" t="n">
        <v>0.000265162037037037</v>
      </c>
      <c r="J94" s="71" t="n">
        <f aca="false">H94+I94</f>
        <v>0.000560069444444444</v>
      </c>
      <c r="K94" s="52"/>
      <c r="L94" s="52"/>
      <c r="M94" s="52"/>
      <c r="N94" s="52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</row>
    <row r="95" s="69" customFormat="true" ht="15" hidden="false" customHeight="false" outlineLevel="0" collapsed="false">
      <c r="A95" s="61" t="n">
        <v>2</v>
      </c>
      <c r="B95" s="78" t="n">
        <v>93</v>
      </c>
      <c r="C95" s="64" t="s">
        <v>98</v>
      </c>
      <c r="D95" s="64" t="s">
        <v>99</v>
      </c>
      <c r="E95" s="65" t="n">
        <v>17</v>
      </c>
      <c r="F95" s="70" t="s">
        <v>14</v>
      </c>
      <c r="G95" s="71" t="n">
        <v>0.000291435185185185</v>
      </c>
      <c r="H95" s="71" t="n">
        <v>0.000293634259259259</v>
      </c>
      <c r="I95" s="71" t="n">
        <v>0.000282175925925926</v>
      </c>
      <c r="J95" s="71" t="n">
        <f aca="false">G95+I95</f>
        <v>0.000573611111111111</v>
      </c>
      <c r="K95" s="52"/>
      <c r="L95" s="52"/>
      <c r="M95" s="52"/>
      <c r="N95" s="52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</row>
    <row r="96" customFormat="false" ht="14.25" hidden="false" customHeight="true" outlineLevel="0" collapsed="false">
      <c r="A96" s="91"/>
      <c r="B96" s="91"/>
      <c r="C96" s="91"/>
      <c r="D96" s="91"/>
      <c r="E96" s="92"/>
      <c r="F96" s="91"/>
      <c r="G96" s="93"/>
      <c r="H96" s="93"/>
      <c r="I96" s="93"/>
      <c r="J96" s="94"/>
    </row>
    <row r="97" customFormat="false" ht="15" hidden="false" customHeight="false" outlineLevel="0" collapsed="false">
      <c r="E97" s="43"/>
      <c r="G97" s="5"/>
      <c r="H97" s="5"/>
    </row>
    <row r="98" customFormat="false" ht="15" hidden="false" customHeight="false" outlineLevel="0" collapsed="false">
      <c r="E98" s="43"/>
      <c r="G98" s="5"/>
      <c r="H98" s="5"/>
    </row>
    <row r="99" customFormat="false" ht="15" hidden="false" customHeight="false" outlineLevel="0" collapsed="false">
      <c r="F99" s="95" t="s">
        <v>122</v>
      </c>
      <c r="H99" s="5"/>
    </row>
    <row r="100" customFormat="false" ht="15" hidden="false" customHeight="false" outlineLevel="0" collapsed="false">
      <c r="F100" s="95" t="s">
        <v>123</v>
      </c>
    </row>
    <row r="101" customFormat="false" ht="15" hidden="false" customHeight="false" outlineLevel="0" collapsed="false">
      <c r="F101" s="95" t="s">
        <v>124</v>
      </c>
    </row>
  </sheetData>
  <mergeCells count="120">
    <mergeCell ref="C2:H2"/>
    <mergeCell ref="C3:H3"/>
    <mergeCell ref="D4:G4"/>
    <mergeCell ref="A6:J6"/>
    <mergeCell ref="A7:A8"/>
    <mergeCell ref="B7:B8"/>
    <mergeCell ref="C7:C8"/>
    <mergeCell ref="D7:D8"/>
    <mergeCell ref="E7:E8"/>
    <mergeCell ref="F7:F8"/>
    <mergeCell ref="G7:I7"/>
    <mergeCell ref="J7:J8"/>
    <mergeCell ref="A12:J12"/>
    <mergeCell ref="A13:A14"/>
    <mergeCell ref="B13:B14"/>
    <mergeCell ref="C13:C14"/>
    <mergeCell ref="D13:D14"/>
    <mergeCell ref="E13:E14"/>
    <mergeCell ref="F13:F14"/>
    <mergeCell ref="G13:I13"/>
    <mergeCell ref="J13:J14"/>
    <mergeCell ref="A21:J21"/>
    <mergeCell ref="A22:A23"/>
    <mergeCell ref="B22:B23"/>
    <mergeCell ref="C22:C23"/>
    <mergeCell ref="D22:D23"/>
    <mergeCell ref="E22:E23"/>
    <mergeCell ref="F22:F23"/>
    <mergeCell ref="G22:I22"/>
    <mergeCell ref="J22:J23"/>
    <mergeCell ref="A29:J29"/>
    <mergeCell ref="A30:A31"/>
    <mergeCell ref="B30:B31"/>
    <mergeCell ref="C30:C31"/>
    <mergeCell ref="D30:D31"/>
    <mergeCell ref="E30:E31"/>
    <mergeCell ref="F30:F31"/>
    <mergeCell ref="G30:I30"/>
    <mergeCell ref="J30:J31"/>
    <mergeCell ref="A36:J36"/>
    <mergeCell ref="A37:A38"/>
    <mergeCell ref="B37:B38"/>
    <mergeCell ref="C37:C38"/>
    <mergeCell ref="D37:D38"/>
    <mergeCell ref="E37:E38"/>
    <mergeCell ref="F37:F38"/>
    <mergeCell ref="G37:I37"/>
    <mergeCell ref="J37:J38"/>
    <mergeCell ref="A43:J43"/>
    <mergeCell ref="A44:A45"/>
    <mergeCell ref="B44:B45"/>
    <mergeCell ref="C44:C45"/>
    <mergeCell ref="D44:D45"/>
    <mergeCell ref="E44:E45"/>
    <mergeCell ref="F44:F45"/>
    <mergeCell ref="G44:I44"/>
    <mergeCell ref="J44:J45"/>
    <mergeCell ref="A48:J48"/>
    <mergeCell ref="A49:A50"/>
    <mergeCell ref="B49:B50"/>
    <mergeCell ref="C49:C50"/>
    <mergeCell ref="D49:D50"/>
    <mergeCell ref="E49:E50"/>
    <mergeCell ref="F49:F50"/>
    <mergeCell ref="G49:I49"/>
    <mergeCell ref="J49:J50"/>
    <mergeCell ref="A53:J53"/>
    <mergeCell ref="A54:A55"/>
    <mergeCell ref="B54:B55"/>
    <mergeCell ref="C54:C55"/>
    <mergeCell ref="D54:D55"/>
    <mergeCell ref="E54:E55"/>
    <mergeCell ref="F54:F55"/>
    <mergeCell ref="G54:I54"/>
    <mergeCell ref="J54:J55"/>
    <mergeCell ref="A60:J60"/>
    <mergeCell ref="A61:A62"/>
    <mergeCell ref="B61:B62"/>
    <mergeCell ref="C61:C62"/>
    <mergeCell ref="D61:D62"/>
    <mergeCell ref="E61:E62"/>
    <mergeCell ref="F61:F62"/>
    <mergeCell ref="G61:I61"/>
    <mergeCell ref="J61:J62"/>
    <mergeCell ref="A68:J68"/>
    <mergeCell ref="A69:A70"/>
    <mergeCell ref="B69:B70"/>
    <mergeCell ref="C69:C70"/>
    <mergeCell ref="D69:D70"/>
    <mergeCell ref="E69:E70"/>
    <mergeCell ref="F69:F70"/>
    <mergeCell ref="G69:I69"/>
    <mergeCell ref="J69:J70"/>
    <mergeCell ref="A75:J75"/>
    <mergeCell ref="A76:A77"/>
    <mergeCell ref="B76:B77"/>
    <mergeCell ref="C76:C77"/>
    <mergeCell ref="D76:D77"/>
    <mergeCell ref="E76:E77"/>
    <mergeCell ref="F76:F77"/>
    <mergeCell ref="G76:I76"/>
    <mergeCell ref="J76:J77"/>
    <mergeCell ref="A82:J82"/>
    <mergeCell ref="A83:A84"/>
    <mergeCell ref="B83:B84"/>
    <mergeCell ref="C83:C84"/>
    <mergeCell ref="D83:D84"/>
    <mergeCell ref="E83:E84"/>
    <mergeCell ref="F83:F84"/>
    <mergeCell ref="G83:I83"/>
    <mergeCell ref="J83:J84"/>
    <mergeCell ref="A91:J91"/>
    <mergeCell ref="A92:A93"/>
    <mergeCell ref="B92:B93"/>
    <mergeCell ref="C92:C93"/>
    <mergeCell ref="D92:D93"/>
    <mergeCell ref="E92:E93"/>
    <mergeCell ref="F92:F93"/>
    <mergeCell ref="G92:I92"/>
    <mergeCell ref="J92:J9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6" man="true" max="16383" min="0"/>
    <brk id="89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42"/>
  <sheetViews>
    <sheetView showFormulas="false" showGridLines="true" showRowColHeaders="true" showZeros="true" rightToLeft="false" tabSelected="false" showOutlineSymbols="true" defaultGridColor="true" view="normal" topLeftCell="C1" colorId="64" zoomScale="170" zoomScaleNormal="170" zoomScalePageLayoutView="100" workbookViewId="0">
      <selection pane="topLeft" activeCell="D11" activeCellId="1" sqref="B54:I61 D11"/>
    </sheetView>
  </sheetViews>
  <sheetFormatPr defaultColWidth="8.859375" defaultRowHeight="15" zeroHeight="false" outlineLevelRow="0" outlineLevelCol="0"/>
  <cols>
    <col collapsed="false" customWidth="true" hidden="false" outlineLevel="0" max="1" min="1" style="37" width="8.42"/>
    <col collapsed="false" customWidth="true" hidden="false" outlineLevel="0" max="2" min="2" style="37" width="10.42"/>
    <col collapsed="false" customWidth="true" hidden="false" outlineLevel="0" max="3" min="3" style="5" width="13.42"/>
    <col collapsed="false" customWidth="true" hidden="false" outlineLevel="0" max="4" min="4" style="5" width="20.71"/>
    <col collapsed="false" customWidth="true" hidden="false" outlineLevel="0" max="5" min="5" style="5" width="6.14"/>
    <col collapsed="false" customWidth="true" hidden="false" outlineLevel="0" max="6" min="6" style="39" width="14.71"/>
    <col collapsed="false" customWidth="true" hidden="false" outlineLevel="0" max="7" min="7" style="39" width="5.71"/>
    <col collapsed="false" customWidth="true" hidden="false" outlineLevel="0" max="8" min="8" style="39" width="8.29"/>
    <col collapsed="false" customWidth="true" hidden="false" outlineLevel="0" max="9" min="9" style="96" width="16.71"/>
    <col collapsed="false" customWidth="true" hidden="false" outlineLevel="0" max="12" min="10" style="39" width="13.86"/>
    <col collapsed="false" customWidth="true" hidden="false" outlineLevel="0" max="13" min="13" style="43" width="6.57"/>
    <col collapsed="false" customWidth="true" hidden="false" outlineLevel="0" max="14" min="14" style="97" width="12"/>
    <col collapsed="false" customWidth="true" hidden="false" outlineLevel="0" max="15" min="15" style="42" width="9.14"/>
    <col collapsed="false" customWidth="true" hidden="false" outlineLevel="0" max="16" min="16" style="98" width="9.86"/>
    <col collapsed="false" customWidth="true" hidden="false" outlineLevel="0" max="19" min="17" style="42" width="9.14"/>
    <col collapsed="false" customWidth="true" hidden="false" outlineLevel="0" max="22" min="20" style="41" width="9.14"/>
    <col collapsed="false" customWidth="true" hidden="false" outlineLevel="0" max="39" min="23" style="42" width="9.14"/>
  </cols>
  <sheetData>
    <row r="1" customFormat="false" ht="24.45" hidden="false" customHeight="false" outlineLevel="0" collapsed="false"/>
    <row r="2" customFormat="false" ht="34.5" hidden="false" customHeight="true" outlineLevel="0" collapsed="false">
      <c r="C2" s="45" t="s">
        <v>101</v>
      </c>
      <c r="D2" s="45"/>
      <c r="E2" s="45"/>
      <c r="F2" s="45"/>
      <c r="G2" s="45"/>
      <c r="H2" s="45"/>
      <c r="I2" s="46"/>
      <c r="J2" s="42"/>
      <c r="K2" s="42"/>
      <c r="L2" s="42"/>
      <c r="M2" s="42"/>
      <c r="N2" s="42"/>
      <c r="P2" s="42"/>
      <c r="T2" s="42"/>
      <c r="U2" s="42"/>
      <c r="V2" s="42"/>
    </row>
    <row r="3" customFormat="false" ht="15.75" hidden="false" customHeight="true" outlineLevel="0" collapsed="false">
      <c r="C3" s="45" t="s">
        <v>102</v>
      </c>
      <c r="D3" s="45"/>
      <c r="E3" s="45"/>
      <c r="F3" s="45"/>
      <c r="G3" s="45"/>
      <c r="H3" s="45"/>
      <c r="I3" s="46"/>
      <c r="J3" s="99"/>
      <c r="K3" s="99"/>
      <c r="L3" s="99"/>
      <c r="M3" s="99"/>
      <c r="T3" s="100"/>
      <c r="U3" s="100"/>
    </row>
    <row r="4" customFormat="false" ht="15.75" hidden="false" customHeight="true" outlineLevel="0" collapsed="false">
      <c r="C4" s="47" t="s">
        <v>103</v>
      </c>
      <c r="D4" s="47"/>
      <c r="E4" s="47"/>
      <c r="F4" s="47"/>
      <c r="G4" s="47"/>
      <c r="H4" s="47"/>
      <c r="I4" s="48"/>
      <c r="J4" s="48"/>
      <c r="K4" s="48"/>
      <c r="L4" s="48"/>
      <c r="M4" s="49"/>
      <c r="T4" s="100"/>
      <c r="U4" s="100"/>
    </row>
    <row r="5" customFormat="false" ht="18.75" hidden="false" customHeight="true" outlineLevel="0" collapsed="false">
      <c r="C5" s="45" t="s">
        <v>125</v>
      </c>
      <c r="D5" s="45"/>
      <c r="E5" s="45"/>
      <c r="F5" s="45"/>
      <c r="G5" s="45"/>
      <c r="H5" s="45"/>
      <c r="I5" s="46"/>
      <c r="J5" s="46"/>
      <c r="K5" s="46"/>
      <c r="L5" s="46"/>
      <c r="M5" s="46"/>
      <c r="T5" s="100"/>
      <c r="U5" s="100"/>
    </row>
    <row r="6" customFormat="false" ht="3" hidden="false" customHeight="true" outlineLevel="0" collapsed="false">
      <c r="O6" s="98"/>
      <c r="P6" s="42"/>
      <c r="T6" s="100"/>
      <c r="U6" s="100"/>
      <c r="V6" s="42"/>
    </row>
    <row r="7" customFormat="false" ht="17.35" hidden="false" customHeight="false" outlineLevel="0" collapsed="false">
      <c r="J7" s="42"/>
      <c r="K7" s="42"/>
      <c r="L7" s="42"/>
      <c r="M7" s="100"/>
      <c r="N7" s="100"/>
      <c r="O7" s="41"/>
      <c r="P7" s="42"/>
      <c r="T7" s="42"/>
      <c r="U7" s="42"/>
      <c r="V7" s="42"/>
    </row>
    <row r="8" customFormat="false" ht="31.5" hidden="false" customHeight="true" outlineLevel="0" collapsed="false">
      <c r="J8" s="42" t="n">
        <v>25</v>
      </c>
      <c r="K8" s="42" t="n">
        <v>0.006</v>
      </c>
      <c r="L8" s="42"/>
      <c r="M8" s="100"/>
      <c r="N8" s="100"/>
      <c r="O8" s="41"/>
      <c r="P8" s="42"/>
      <c r="T8" s="42"/>
      <c r="U8" s="42"/>
      <c r="V8" s="42"/>
    </row>
    <row r="9" customFormat="false" ht="17.35" hidden="false" customHeight="true" outlineLevel="0" collapsed="false">
      <c r="A9" s="101" t="s">
        <v>105</v>
      </c>
      <c r="B9" s="102" t="s">
        <v>106</v>
      </c>
      <c r="C9" s="102" t="s">
        <v>126</v>
      </c>
      <c r="D9" s="103" t="s">
        <v>127</v>
      </c>
      <c r="E9" s="104" t="s">
        <v>107</v>
      </c>
      <c r="F9" s="105" t="s">
        <v>128</v>
      </c>
      <c r="G9" s="106" t="s">
        <v>5</v>
      </c>
      <c r="H9" s="107" t="s">
        <v>129</v>
      </c>
      <c r="I9" s="108" t="s">
        <v>130</v>
      </c>
      <c r="J9" s="90"/>
      <c r="K9" s="90"/>
      <c r="L9" s="90"/>
      <c r="M9" s="109"/>
      <c r="N9" s="10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customFormat="false" ht="17.35" hidden="false" customHeight="false" outlineLevel="0" collapsed="false">
      <c r="A10" s="101"/>
      <c r="B10" s="102"/>
      <c r="C10" s="102"/>
      <c r="D10" s="103"/>
      <c r="E10" s="104"/>
      <c r="F10" s="105"/>
      <c r="G10" s="106"/>
      <c r="H10" s="107"/>
      <c r="I10" s="108"/>
      <c r="J10" s="90"/>
      <c r="K10" s="90"/>
      <c r="L10" s="90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</row>
    <row r="11" customFormat="false" ht="17.35" hidden="false" customHeight="false" outlineLevel="0" collapsed="false">
      <c r="A11" s="16" t="n">
        <v>1</v>
      </c>
      <c r="B11" s="110" t="n">
        <v>72</v>
      </c>
      <c r="C11" s="111" t="s">
        <v>59</v>
      </c>
      <c r="D11" s="112" t="s">
        <v>60</v>
      </c>
      <c r="E11" s="113" t="s">
        <v>24</v>
      </c>
      <c r="F11" s="114" t="n">
        <v>0.000499884259259259</v>
      </c>
      <c r="G11" s="115" t="n">
        <v>77</v>
      </c>
      <c r="H11" s="116" t="n">
        <f aca="false">F11-(G11-$J$8)*F11*$K$8</f>
        <v>0.00034392037037037</v>
      </c>
      <c r="I11" s="117" t="n">
        <v>0</v>
      </c>
      <c r="J11" s="90"/>
      <c r="K11" s="90"/>
      <c r="L11" s="90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customFormat="false" ht="17.35" hidden="false" customHeight="false" outlineLevel="0" collapsed="false">
      <c r="A12" s="16" t="n">
        <v>2</v>
      </c>
      <c r="B12" s="118" t="n">
        <v>78</v>
      </c>
      <c r="C12" s="111" t="s">
        <v>62</v>
      </c>
      <c r="D12" s="112" t="s">
        <v>43</v>
      </c>
      <c r="E12" s="113" t="s">
        <v>18</v>
      </c>
      <c r="F12" s="114" t="n">
        <v>0.00049224537037037</v>
      </c>
      <c r="G12" s="115" t="n">
        <v>62</v>
      </c>
      <c r="H12" s="116" t="n">
        <f aca="false">F12-(G12-$J$8)*F12*$K$8</f>
        <v>0.000382966898148148</v>
      </c>
      <c r="I12" s="119" t="n">
        <f aca="false">H12-$H$11</f>
        <v>3.90465277777778E-005</v>
      </c>
      <c r="J12" s="90"/>
      <c r="K12" s="90"/>
      <c r="L12" s="90"/>
      <c r="M12" s="109"/>
      <c r="N12" s="10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customFormat="false" ht="17.35" hidden="false" customHeight="false" outlineLevel="0" collapsed="false">
      <c r="A13" s="16" t="n">
        <v>3</v>
      </c>
      <c r="B13" s="118" t="n">
        <v>79</v>
      </c>
      <c r="C13" s="111" t="s">
        <v>64</v>
      </c>
      <c r="D13" s="112" t="s">
        <v>34</v>
      </c>
      <c r="E13" s="113" t="s">
        <v>18</v>
      </c>
      <c r="F13" s="114" t="n">
        <v>0.00054212962962963</v>
      </c>
      <c r="G13" s="115" t="n">
        <v>66</v>
      </c>
      <c r="H13" s="116" t="n">
        <f aca="false">F13-(G13-$J$8)*F13*$K$8</f>
        <v>0.000408765740740741</v>
      </c>
      <c r="I13" s="119" t="n">
        <f aca="false">H13-$H$11</f>
        <v>6.48453703703704E-005</v>
      </c>
      <c r="J13" s="90"/>
      <c r="K13" s="90"/>
      <c r="L13" s="90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customFormat="false" ht="17.35" hidden="false" customHeight="false" outlineLevel="0" collapsed="false">
      <c r="A14" s="16" t="n">
        <v>4</v>
      </c>
      <c r="B14" s="118" t="n">
        <v>58</v>
      </c>
      <c r="C14" s="111" t="s">
        <v>19</v>
      </c>
      <c r="D14" s="112" t="s">
        <v>20</v>
      </c>
      <c r="E14" s="113" t="s">
        <v>18</v>
      </c>
      <c r="F14" s="114" t="n">
        <v>0.000575347222222222</v>
      </c>
      <c r="G14" s="115" t="n">
        <v>68</v>
      </c>
      <c r="H14" s="116" t="n">
        <f aca="false">F14-(G14-$J$8)*F14*$K$8</f>
        <v>0.000426907638888889</v>
      </c>
      <c r="I14" s="119" t="n">
        <f aca="false">H14-$H$11</f>
        <v>8.29872685185185E-005</v>
      </c>
      <c r="J14" s="90"/>
      <c r="K14" s="90"/>
      <c r="L14" s="90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</row>
    <row r="15" customFormat="false" ht="17.35" hidden="false" customHeight="false" outlineLevel="0" collapsed="false">
      <c r="A15" s="16" t="n">
        <v>5</v>
      </c>
      <c r="B15" s="110" t="n">
        <v>75</v>
      </c>
      <c r="C15" s="111" t="s">
        <v>65</v>
      </c>
      <c r="D15" s="112" t="s">
        <v>66</v>
      </c>
      <c r="E15" s="113" t="s">
        <v>18</v>
      </c>
      <c r="F15" s="114" t="n">
        <v>0.000570138888888889</v>
      </c>
      <c r="G15" s="115" t="n">
        <v>65</v>
      </c>
      <c r="H15" s="116" t="n">
        <f aca="false">F15-(G15-$J$8)*F15*$K$8</f>
        <v>0.000433305555555556</v>
      </c>
      <c r="I15" s="119" t="n">
        <f aca="false">H15-$H$11</f>
        <v>8.93851851851852E-005</v>
      </c>
      <c r="J15" s="90"/>
      <c r="K15" s="90"/>
      <c r="L15" s="90"/>
      <c r="M15" s="109"/>
      <c r="N15" s="109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</row>
    <row r="16" customFormat="false" ht="17.35" hidden="false" customHeight="false" outlineLevel="0" collapsed="false">
      <c r="A16" s="16" t="n">
        <v>6</v>
      </c>
      <c r="B16" s="118" t="n">
        <v>81</v>
      </c>
      <c r="C16" s="111" t="s">
        <v>67</v>
      </c>
      <c r="D16" s="112" t="s">
        <v>68</v>
      </c>
      <c r="E16" s="113" t="s">
        <v>14</v>
      </c>
      <c r="F16" s="114" t="n">
        <v>0.00058136574074074</v>
      </c>
      <c r="G16" s="115" t="n">
        <v>64</v>
      </c>
      <c r="H16" s="116" t="n">
        <f aca="false">F16-(G16-$J$8)*F16*$K$8</f>
        <v>0.000445326157395833</v>
      </c>
      <c r="I16" s="119" t="n">
        <f aca="false">H16-$H$11</f>
        <v>0.000101405787037037</v>
      </c>
      <c r="J16" s="90"/>
      <c r="K16" s="90"/>
      <c r="L16" s="90"/>
      <c r="M16" s="109"/>
      <c r="N16" s="109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</row>
    <row r="17" customFormat="false" ht="17.35" hidden="false" customHeight="false" outlineLevel="0" collapsed="false">
      <c r="A17" s="16" t="n">
        <v>7</v>
      </c>
      <c r="B17" s="118" t="n">
        <v>64</v>
      </c>
      <c r="C17" s="111" t="s">
        <v>33</v>
      </c>
      <c r="D17" s="112" t="s">
        <v>34</v>
      </c>
      <c r="E17" s="113" t="s">
        <v>18</v>
      </c>
      <c r="F17" s="114" t="n">
        <v>0.000583101851851852</v>
      </c>
      <c r="G17" s="115" t="n">
        <v>64</v>
      </c>
      <c r="H17" s="116" t="n">
        <f aca="false">F17-(G17-$J$8)*F17*$K$8</f>
        <v>0.000446656018518519</v>
      </c>
      <c r="I17" s="119" t="n">
        <f aca="false">H17-$H$11</f>
        <v>0.000102735648148148</v>
      </c>
      <c r="J17" s="42"/>
      <c r="K17" s="42"/>
      <c r="L17" s="42"/>
      <c r="M17" s="41"/>
      <c r="N17" s="41"/>
      <c r="O17" s="41"/>
      <c r="P17" s="42"/>
      <c r="T17" s="42"/>
      <c r="U17" s="42"/>
      <c r="V17" s="42"/>
    </row>
    <row r="18" customFormat="false" ht="17.35" hidden="false" customHeight="false" outlineLevel="0" collapsed="false">
      <c r="A18" s="16" t="n">
        <v>8</v>
      </c>
      <c r="B18" s="118" t="n">
        <v>57</v>
      </c>
      <c r="C18" s="111" t="s">
        <v>22</v>
      </c>
      <c r="D18" s="112" t="s">
        <v>23</v>
      </c>
      <c r="E18" s="113" t="s">
        <v>24</v>
      </c>
      <c r="F18" s="114" t="n">
        <v>0.000622569444444444</v>
      </c>
      <c r="G18" s="115" t="n">
        <v>69</v>
      </c>
      <c r="H18" s="116" t="n">
        <f aca="false">F18-(G18-$J$8)*F18*$K$8</f>
        <v>0.000458211111111111</v>
      </c>
      <c r="I18" s="119" t="n">
        <f aca="false">H18-$H$11</f>
        <v>0.000114290740740741</v>
      </c>
      <c r="J18" s="42"/>
      <c r="K18" s="42"/>
      <c r="L18" s="42"/>
      <c r="M18" s="41"/>
      <c r="N18" s="41"/>
      <c r="O18" s="41"/>
      <c r="P18" s="42"/>
      <c r="T18" s="42"/>
      <c r="U18" s="42"/>
      <c r="V18" s="42"/>
    </row>
    <row r="19" customFormat="false" ht="17.35" hidden="false" customHeight="false" outlineLevel="0" collapsed="false">
      <c r="A19" s="16" t="n">
        <v>9</v>
      </c>
      <c r="B19" s="110" t="n">
        <v>76</v>
      </c>
      <c r="C19" s="111" t="s">
        <v>72</v>
      </c>
      <c r="D19" s="112" t="s">
        <v>73</v>
      </c>
      <c r="E19" s="113" t="s">
        <v>18</v>
      </c>
      <c r="F19" s="114" t="n">
        <v>0.000630671296296296</v>
      </c>
      <c r="G19" s="115" t="n">
        <v>69</v>
      </c>
      <c r="H19" s="116" t="n">
        <f aca="false">F19-(G19-$J$8)*F19*$K$8</f>
        <v>0.000464174074074074</v>
      </c>
      <c r="I19" s="119" t="n">
        <f aca="false">H19-$H$11</f>
        <v>0.000120253703703704</v>
      </c>
      <c r="J19" s="42"/>
      <c r="K19" s="42"/>
      <c r="L19" s="42"/>
      <c r="M19" s="41"/>
      <c r="N19" s="41"/>
      <c r="O19" s="41"/>
      <c r="P19" s="42"/>
      <c r="T19" s="42"/>
      <c r="U19" s="42"/>
      <c r="V19" s="42"/>
    </row>
    <row r="20" customFormat="false" ht="17.35" hidden="false" customHeight="false" outlineLevel="0" collapsed="false">
      <c r="A20" s="16" t="n">
        <v>10</v>
      </c>
      <c r="B20" s="118" t="n">
        <v>80</v>
      </c>
      <c r="C20" s="111" t="s">
        <v>67</v>
      </c>
      <c r="D20" s="112" t="s">
        <v>69</v>
      </c>
      <c r="E20" s="113" t="s">
        <v>14</v>
      </c>
      <c r="F20" s="114" t="n">
        <v>0.000616782407407408</v>
      </c>
      <c r="G20" s="115" t="n">
        <v>64</v>
      </c>
      <c r="H20" s="116" t="n">
        <f aca="false">F20-(G20-$J$8)*F20*$K$8</f>
        <v>0.000472455324074074</v>
      </c>
      <c r="I20" s="119" t="n">
        <f aca="false">H20-$H$11</f>
        <v>0.000128534953703704</v>
      </c>
      <c r="J20" s="42"/>
      <c r="K20" s="42"/>
      <c r="L20" s="42"/>
      <c r="M20" s="41"/>
      <c r="N20" s="41"/>
      <c r="O20" s="41"/>
      <c r="P20" s="42"/>
      <c r="T20" s="42"/>
      <c r="U20" s="42"/>
      <c r="V20" s="42"/>
    </row>
    <row r="21" customFormat="false" ht="17.35" hidden="false" customHeight="false" outlineLevel="0" collapsed="false">
      <c r="A21" s="16" t="n">
        <v>11</v>
      </c>
      <c r="B21" s="118" t="n">
        <v>82</v>
      </c>
      <c r="C21" s="111" t="s">
        <v>76</v>
      </c>
      <c r="D21" s="112" t="s">
        <v>77</v>
      </c>
      <c r="E21" s="113" t="s">
        <v>14</v>
      </c>
      <c r="F21" s="114" t="n">
        <v>0.000590509259259259</v>
      </c>
      <c r="G21" s="115" t="n">
        <v>57</v>
      </c>
      <c r="H21" s="116" t="n">
        <f aca="false">F21-(G21-$J$8)*F21*$K$8</f>
        <v>0.000477131481481481</v>
      </c>
      <c r="I21" s="119" t="n">
        <f aca="false">H21-$H$11</f>
        <v>0.000133211111111111</v>
      </c>
      <c r="J21" s="90"/>
      <c r="K21" s="90"/>
      <c r="L21" s="90"/>
      <c r="M21" s="109"/>
      <c r="N21" s="109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</row>
    <row r="22" customFormat="false" ht="17.35" hidden="false" customHeight="false" outlineLevel="0" collapsed="false">
      <c r="A22" s="16" t="n">
        <v>12</v>
      </c>
      <c r="B22" s="110" t="n">
        <v>74</v>
      </c>
      <c r="C22" s="111" t="s">
        <v>67</v>
      </c>
      <c r="D22" s="112" t="s">
        <v>70</v>
      </c>
      <c r="E22" s="113" t="s">
        <v>71</v>
      </c>
      <c r="F22" s="114" t="n">
        <v>0.000618402777777777</v>
      </c>
      <c r="G22" s="115" t="n">
        <v>62</v>
      </c>
      <c r="H22" s="116" t="n">
        <f aca="false">F22-(G22-$J$8)*F22*$K$8</f>
        <v>0.000481117361099537</v>
      </c>
      <c r="I22" s="119" t="n">
        <f aca="false">H22-$H$11</f>
        <v>0.000137196990740741</v>
      </c>
      <c r="J22" s="42"/>
      <c r="K22" s="42"/>
      <c r="L22" s="42"/>
      <c r="M22" s="41"/>
      <c r="N22" s="41"/>
      <c r="O22" s="41"/>
      <c r="P22" s="42"/>
      <c r="T22" s="42"/>
      <c r="U22" s="42"/>
      <c r="V22" s="42"/>
    </row>
    <row r="23" customFormat="false" ht="17.35" hidden="false" customHeight="false" outlineLevel="0" collapsed="false">
      <c r="A23" s="16" t="n">
        <v>13</v>
      </c>
      <c r="B23" s="118" t="n">
        <v>53</v>
      </c>
      <c r="C23" s="111" t="s">
        <v>26</v>
      </c>
      <c r="D23" s="112" t="s">
        <v>27</v>
      </c>
      <c r="E23" s="113" t="s">
        <v>18</v>
      </c>
      <c r="F23" s="114" t="n">
        <v>0.000668981481481481</v>
      </c>
      <c r="G23" s="115" t="n">
        <v>70</v>
      </c>
      <c r="H23" s="116" t="n">
        <f aca="false">F23-(G23-$J$8)*F23*$K$8</f>
        <v>0.000488356481481481</v>
      </c>
      <c r="I23" s="119" t="n">
        <f aca="false">H23-$H$11</f>
        <v>0.000144436111111111</v>
      </c>
      <c r="J23" s="42"/>
      <c r="K23" s="42"/>
      <c r="L23" s="42"/>
      <c r="M23" s="41"/>
      <c r="N23" s="41"/>
      <c r="O23" s="41"/>
      <c r="P23" s="42"/>
      <c r="T23" s="42"/>
      <c r="U23" s="42"/>
      <c r="V23" s="42"/>
    </row>
    <row r="24" customFormat="false" ht="17.35" hidden="false" customHeight="false" outlineLevel="0" collapsed="false">
      <c r="A24" s="16" t="n">
        <v>14</v>
      </c>
      <c r="B24" s="118" t="n">
        <v>85</v>
      </c>
      <c r="C24" s="111" t="s">
        <v>84</v>
      </c>
      <c r="D24" s="112" t="s">
        <v>85</v>
      </c>
      <c r="E24" s="113" t="s">
        <v>18</v>
      </c>
      <c r="F24" s="114" t="n">
        <v>0.000510069444444445</v>
      </c>
      <c r="G24" s="115" t="n">
        <v>32</v>
      </c>
      <c r="H24" s="116" t="n">
        <f aca="false">F24-(G24-$J$8)*F24*$K$8</f>
        <v>0.000488646527777778</v>
      </c>
      <c r="I24" s="119" t="n">
        <f aca="false">H24-$H$11</f>
        <v>0.000144726157407407</v>
      </c>
      <c r="J24" s="42"/>
      <c r="K24" s="42"/>
      <c r="L24" s="42"/>
      <c r="M24" s="41"/>
      <c r="N24" s="41"/>
      <c r="O24" s="41"/>
      <c r="P24" s="42"/>
      <c r="T24" s="42"/>
      <c r="U24" s="42"/>
      <c r="V24" s="42"/>
    </row>
    <row r="25" customFormat="false" ht="17.35" hidden="false" customHeight="false" outlineLevel="0" collapsed="false">
      <c r="A25" s="16" t="n">
        <v>15</v>
      </c>
      <c r="B25" s="118" t="n">
        <v>84</v>
      </c>
      <c r="C25" s="111" t="s">
        <v>81</v>
      </c>
      <c r="D25" s="112" t="s">
        <v>82</v>
      </c>
      <c r="E25" s="113" t="s">
        <v>18</v>
      </c>
      <c r="F25" s="114" t="n">
        <v>0.000505208333333334</v>
      </c>
      <c r="G25" s="115" t="n">
        <v>28</v>
      </c>
      <c r="H25" s="116" t="n">
        <f aca="false">F25-(G25-$J$8)*F25*$K$8</f>
        <v>0.000496114583333333</v>
      </c>
      <c r="I25" s="119" t="n">
        <f aca="false">H25-$H$11</f>
        <v>0.000152194212962963</v>
      </c>
      <c r="J25" s="42"/>
      <c r="K25" s="42"/>
      <c r="L25" s="42"/>
      <c r="M25" s="41"/>
      <c r="N25" s="41"/>
      <c r="O25" s="41"/>
      <c r="P25" s="42"/>
      <c r="T25" s="42"/>
      <c r="U25" s="42"/>
      <c r="V25" s="42"/>
    </row>
    <row r="26" customFormat="false" ht="17.35" hidden="false" customHeight="false" outlineLevel="0" collapsed="false">
      <c r="A26" s="16" t="n">
        <v>16</v>
      </c>
      <c r="B26" s="110" t="n">
        <v>73</v>
      </c>
      <c r="C26" s="111" t="s">
        <v>74</v>
      </c>
      <c r="D26" s="112" t="s">
        <v>75</v>
      </c>
      <c r="E26" s="113" t="s">
        <v>18</v>
      </c>
      <c r="F26" s="114" t="n">
        <v>0.000640509259259259</v>
      </c>
      <c r="G26" s="115" t="n">
        <v>60</v>
      </c>
      <c r="H26" s="116" t="n">
        <f aca="false">F26-(G26-$J$8)*F26*$K$8</f>
        <v>0.000506002314814815</v>
      </c>
      <c r="I26" s="119" t="n">
        <f aca="false">H26-$H$11</f>
        <v>0.000162081944444444</v>
      </c>
      <c r="J26" s="90"/>
      <c r="K26" s="90"/>
      <c r="L26" s="90"/>
      <c r="M26" s="109"/>
      <c r="N26" s="109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</row>
    <row r="27" customFormat="false" ht="17.35" hidden="false" customHeight="false" outlineLevel="0" collapsed="false">
      <c r="A27" s="16" t="n">
        <v>17</v>
      </c>
      <c r="B27" s="118" t="n">
        <v>86</v>
      </c>
      <c r="C27" s="111" t="s">
        <v>81</v>
      </c>
      <c r="D27" s="112" t="s">
        <v>53</v>
      </c>
      <c r="E27" s="113" t="s">
        <v>18</v>
      </c>
      <c r="F27" s="114" t="n">
        <v>0.000546759259259259</v>
      </c>
      <c r="G27" s="115" t="n">
        <v>32</v>
      </c>
      <c r="H27" s="116" t="n">
        <f aca="false">F27-(G27-$J$8)*F27*$K$8</f>
        <v>0.00052379537037037</v>
      </c>
      <c r="I27" s="119" t="n">
        <f aca="false">H27-$H$11</f>
        <v>0.000179875</v>
      </c>
      <c r="J27" s="90"/>
      <c r="K27" s="90"/>
      <c r="L27" s="90"/>
      <c r="M27" s="109"/>
      <c r="N27" s="109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</row>
    <row r="28" customFormat="false" ht="17.35" hidden="false" customHeight="false" outlineLevel="0" collapsed="false">
      <c r="A28" s="16" t="n">
        <v>18</v>
      </c>
      <c r="B28" s="118" t="n">
        <v>67</v>
      </c>
      <c r="C28" s="111" t="s">
        <v>42</v>
      </c>
      <c r="D28" s="112" t="s">
        <v>43</v>
      </c>
      <c r="E28" s="113" t="s">
        <v>18</v>
      </c>
      <c r="F28" s="114" t="n">
        <v>0.000571412037037037</v>
      </c>
      <c r="G28" s="115" t="n">
        <v>32</v>
      </c>
      <c r="H28" s="116" t="n">
        <f aca="false">F28-(G28-$J$8)*F28*$K$8</f>
        <v>0.000547412731481482</v>
      </c>
      <c r="I28" s="119" t="n">
        <f aca="false">H28-$H$11</f>
        <v>0.000203492361111111</v>
      </c>
      <c r="J28" s="42"/>
      <c r="K28" s="42"/>
      <c r="L28" s="42"/>
      <c r="M28" s="41"/>
      <c r="N28" s="41"/>
      <c r="O28" s="41"/>
      <c r="P28" s="42"/>
      <c r="T28" s="42"/>
      <c r="U28" s="42"/>
      <c r="V28" s="42"/>
    </row>
    <row r="29" customFormat="false" ht="17.35" hidden="false" customHeight="false" outlineLevel="0" collapsed="false">
      <c r="A29" s="16" t="n">
        <v>19</v>
      </c>
      <c r="B29" s="118" t="n">
        <v>63</v>
      </c>
      <c r="C29" s="111" t="s">
        <v>28</v>
      </c>
      <c r="D29" s="112" t="s">
        <v>36</v>
      </c>
      <c r="E29" s="113" t="s">
        <v>18</v>
      </c>
      <c r="F29" s="114" t="n">
        <v>0.000664814814814815</v>
      </c>
      <c r="G29" s="115" t="n">
        <v>53</v>
      </c>
      <c r="H29" s="116" t="n">
        <f aca="false">F29-(G29-$J$8)*F29*$K$8</f>
        <v>0.000553125925925926</v>
      </c>
      <c r="I29" s="119" t="n">
        <f aca="false">H29-$H$11</f>
        <v>0.000209205555555556</v>
      </c>
      <c r="J29" s="90"/>
      <c r="K29" s="90"/>
      <c r="L29" s="90"/>
      <c r="M29" s="109"/>
      <c r="N29" s="109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</row>
    <row r="30" customFormat="false" ht="17.35" hidden="false" customHeight="false" outlineLevel="0" collapsed="false">
      <c r="A30" s="16" t="n">
        <v>20</v>
      </c>
      <c r="B30" s="118" t="n">
        <v>83</v>
      </c>
      <c r="C30" s="111" t="s">
        <v>79</v>
      </c>
      <c r="D30" s="112" t="s">
        <v>80</v>
      </c>
      <c r="E30" s="113" t="s">
        <v>14</v>
      </c>
      <c r="F30" s="114" t="n">
        <v>0.000729050925925926</v>
      </c>
      <c r="G30" s="115" t="n">
        <v>59</v>
      </c>
      <c r="H30" s="116" t="n">
        <f aca="false">F30-(G30-$J$8)*F30*$K$8</f>
        <v>0.000580324537037037</v>
      </c>
      <c r="I30" s="119" t="n">
        <f aca="false">H30-$H$11</f>
        <v>0.000236404166666667</v>
      </c>
      <c r="J30" s="90"/>
      <c r="K30" s="90"/>
      <c r="L30" s="90"/>
      <c r="M30" s="109"/>
      <c r="N30" s="109"/>
      <c r="O30" s="89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</row>
    <row r="31" customFormat="false" ht="17.35" hidden="false" customHeight="false" outlineLevel="0" collapsed="false">
      <c r="A31" s="16" t="n">
        <v>21</v>
      </c>
      <c r="B31" s="118" t="n">
        <v>62</v>
      </c>
      <c r="C31" s="111" t="s">
        <v>37</v>
      </c>
      <c r="D31" s="112" t="s">
        <v>38</v>
      </c>
      <c r="E31" s="113" t="s">
        <v>14</v>
      </c>
      <c r="F31" s="114" t="n">
        <v>0.000706944444444444</v>
      </c>
      <c r="G31" s="115" t="n">
        <v>53</v>
      </c>
      <c r="H31" s="116" t="n">
        <f aca="false">F31-(G31-$J$8)*F31*$K$8</f>
        <v>0.000588177777777778</v>
      </c>
      <c r="I31" s="119" t="n">
        <f aca="false">H31-$H$11</f>
        <v>0.000244257407407407</v>
      </c>
      <c r="J31" s="90"/>
      <c r="K31" s="90"/>
      <c r="L31" s="90"/>
      <c r="M31" s="109"/>
      <c r="N31" s="109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</row>
    <row r="32" customFormat="false" ht="17.35" hidden="false" customHeight="false" outlineLevel="0" collapsed="false">
      <c r="A32" s="16" t="n">
        <v>22</v>
      </c>
      <c r="B32" s="118" t="n">
        <v>59</v>
      </c>
      <c r="C32" s="111" t="s">
        <v>28</v>
      </c>
      <c r="D32" s="112" t="s">
        <v>29</v>
      </c>
      <c r="E32" s="113" t="s">
        <v>18</v>
      </c>
      <c r="F32" s="114" t="n">
        <v>0.000817939814814815</v>
      </c>
      <c r="G32" s="115" t="n">
        <v>67</v>
      </c>
      <c r="H32" s="116" t="n">
        <f aca="false">F32-(G32-$J$8)*F32*$K$8</f>
        <v>0.000611818981481482</v>
      </c>
      <c r="I32" s="119" t="n">
        <f aca="false">H32-$H$11</f>
        <v>0.000267898611111111</v>
      </c>
      <c r="J32" s="90"/>
      <c r="K32" s="90"/>
      <c r="L32" s="90"/>
      <c r="M32" s="109"/>
      <c r="N32" s="109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</row>
    <row r="33" customFormat="false" ht="17.35" hidden="false" customHeight="false" outlineLevel="0" collapsed="false">
      <c r="A33" s="16" t="n">
        <v>23</v>
      </c>
      <c r="B33" s="118" t="n">
        <v>61</v>
      </c>
      <c r="C33" s="111" t="s">
        <v>39</v>
      </c>
      <c r="D33" s="112" t="s">
        <v>40</v>
      </c>
      <c r="E33" s="113" t="s">
        <v>18</v>
      </c>
      <c r="F33" s="114" t="n">
        <v>0.000821875</v>
      </c>
      <c r="G33" s="115" t="n">
        <v>63</v>
      </c>
      <c r="H33" s="116" t="n">
        <f aca="false">F33-(G33-$J$8)*F33*$K$8</f>
        <v>0.0006344875</v>
      </c>
      <c r="I33" s="119" t="n">
        <f aca="false">H33-$H$11</f>
        <v>0.00029056712962963</v>
      </c>
      <c r="J33" s="90"/>
      <c r="K33" s="90"/>
      <c r="L33" s="90"/>
      <c r="M33" s="109"/>
      <c r="N33" s="109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</row>
    <row r="34" customFormat="false" ht="17.35" hidden="false" customHeight="false" outlineLevel="0" collapsed="false">
      <c r="A34" s="16" t="n">
        <v>24</v>
      </c>
      <c r="B34" s="118" t="n">
        <v>65</v>
      </c>
      <c r="C34" s="111" t="s">
        <v>45</v>
      </c>
      <c r="D34" s="112" t="s">
        <v>46</v>
      </c>
      <c r="E34" s="113" t="s">
        <v>18</v>
      </c>
      <c r="F34" s="114" t="n">
        <v>0.000668634259259259</v>
      </c>
      <c r="G34" s="115" t="n">
        <v>29</v>
      </c>
      <c r="H34" s="116" t="n">
        <f aca="false">F34-(G34-$J$8)*F34*$K$8</f>
        <v>0.000652587037037037</v>
      </c>
      <c r="I34" s="119" t="n">
        <f aca="false">H34-$H$11</f>
        <v>0.000308666666666667</v>
      </c>
      <c r="J34" s="90"/>
      <c r="K34" s="90"/>
      <c r="L34" s="90"/>
      <c r="M34" s="109"/>
      <c r="N34" s="109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</row>
    <row r="35" customFormat="false" ht="17.35" hidden="false" customHeight="false" outlineLevel="0" collapsed="false">
      <c r="A35" s="16" t="n">
        <v>25</v>
      </c>
      <c r="B35" s="118" t="n">
        <v>66</v>
      </c>
      <c r="C35" s="111" t="s">
        <v>47</v>
      </c>
      <c r="D35" s="112" t="s">
        <v>48</v>
      </c>
      <c r="E35" s="113" t="s">
        <v>14</v>
      </c>
      <c r="F35" s="114" t="n">
        <v>0.000916898148148149</v>
      </c>
      <c r="G35" s="115" t="n">
        <v>36</v>
      </c>
      <c r="H35" s="116" t="n">
        <f aca="false">F35-(G35-$J$8)*F35*$K$8</f>
        <v>0.00085638287037037</v>
      </c>
      <c r="I35" s="119" t="n">
        <f aca="false">H35-$H$11</f>
        <v>0.0005124625</v>
      </c>
    </row>
    <row r="36" customFormat="false" ht="17.35" hidden="false" customHeight="false" outlineLevel="0" collapsed="false">
      <c r="A36" s="16" t="n">
        <v>26</v>
      </c>
      <c r="B36" s="118" t="n">
        <v>60</v>
      </c>
      <c r="C36" s="111" t="s">
        <v>30</v>
      </c>
      <c r="D36" s="112" t="s">
        <v>31</v>
      </c>
      <c r="E36" s="120" t="s">
        <v>14</v>
      </c>
      <c r="F36" s="121" t="s">
        <v>32</v>
      </c>
      <c r="G36" s="122" t="n">
        <v>68</v>
      </c>
      <c r="H36" s="123" t="s">
        <v>41</v>
      </c>
      <c r="I36" s="124" t="s">
        <v>41</v>
      </c>
    </row>
    <row r="37" customFormat="false" ht="17.35" hidden="false" customHeight="false" outlineLevel="0" collapsed="false"/>
    <row r="38" customFormat="false" ht="17.35" hidden="false" customHeight="false" outlineLevel="0" collapsed="false"/>
    <row r="39" customFormat="false" ht="17.35" hidden="false" customHeight="false" outlineLevel="0" collapsed="false"/>
    <row r="40" customFormat="false" ht="17.35" hidden="false" customHeight="false" outlineLevel="0" collapsed="false"/>
    <row r="41" customFormat="false" ht="17.35" hidden="false" customHeight="false" outlineLevel="0" collapsed="false"/>
    <row r="42" customFormat="false" ht="17.35" hidden="false" customHeight="false" outlineLevel="0" collapsed="false"/>
  </sheetData>
  <mergeCells count="13">
    <mergeCell ref="C2:H2"/>
    <mergeCell ref="C3:H3"/>
    <mergeCell ref="C4:H4"/>
    <mergeCell ref="C5:H5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0"/>
  <sheetViews>
    <sheetView showFormulas="false" showGridLines="true" showRowColHeaders="true" showZeros="true" rightToLeft="false" tabSelected="false" showOutlineSymbols="true" defaultGridColor="true" view="normal" topLeftCell="A13" colorId="64" zoomScale="174" zoomScaleNormal="174" zoomScalePageLayoutView="100" workbookViewId="0">
      <selection pane="topLeft" activeCell="D18" activeCellId="1" sqref="B54:I61 D18"/>
    </sheetView>
  </sheetViews>
  <sheetFormatPr defaultColWidth="8.859375" defaultRowHeight="14.25" zeroHeight="false" outlineLevelRow="0" outlineLevelCol="0"/>
  <cols>
    <col collapsed="false" customWidth="true" hidden="false" outlineLevel="0" max="2" min="2" style="5" width="13.15"/>
    <col collapsed="false" customWidth="true" hidden="false" outlineLevel="0" max="3" min="3" style="5" width="13.29"/>
    <col collapsed="false" customWidth="true" hidden="false" outlineLevel="0" max="4" min="4" style="5" width="14.42"/>
    <col collapsed="false" customWidth="true" hidden="true" outlineLevel="0" max="5" min="5" style="5" width="11.53"/>
    <col collapsed="false" customWidth="true" hidden="false" outlineLevel="0" max="6" min="6" style="5" width="12"/>
    <col collapsed="false" customWidth="true" hidden="false" outlineLevel="0" max="7" min="7" style="125" width="21"/>
    <col collapsed="false" customWidth="true" hidden="false" outlineLevel="0" max="16" min="16" style="126" width="12.71"/>
  </cols>
  <sheetData>
    <row r="1" customFormat="false" ht="24.45" hidden="false" customHeight="false" outlineLevel="0" collapsed="false"/>
    <row r="2" customFormat="false" ht="53.25" hidden="false" customHeight="true" outlineLevel="0" collapsed="false">
      <c r="A2" s="127" t="s">
        <v>131</v>
      </c>
      <c r="B2" s="45" t="s">
        <v>132</v>
      </c>
      <c r="C2" s="45"/>
      <c r="D2" s="45"/>
      <c r="E2" s="45"/>
      <c r="F2" s="45"/>
      <c r="G2" s="46"/>
      <c r="H2" s="128"/>
      <c r="I2" s="128"/>
    </row>
    <row r="3" customFormat="false" ht="18.75" hidden="false" customHeight="true" outlineLevel="0" collapsed="false">
      <c r="A3" s="127" t="s">
        <v>131</v>
      </c>
      <c r="B3" s="46"/>
      <c r="C3" s="129" t="s">
        <v>102</v>
      </c>
      <c r="D3" s="129"/>
      <c r="E3" s="129"/>
      <c r="F3" s="129"/>
      <c r="G3" s="46"/>
      <c r="H3" s="39"/>
      <c r="I3" s="43"/>
      <c r="J3" s="102" t="s">
        <v>106</v>
      </c>
      <c r="K3" s="102" t="s">
        <v>126</v>
      </c>
      <c r="L3" s="102" t="s">
        <v>127</v>
      </c>
      <c r="M3" s="130" t="s">
        <v>107</v>
      </c>
      <c r="N3" s="105" t="s">
        <v>128</v>
      </c>
      <c r="O3" s="106" t="s">
        <v>5</v>
      </c>
      <c r="P3" s="131" t="s">
        <v>129</v>
      </c>
    </row>
    <row r="4" customFormat="false" ht="18.75" hidden="false" customHeight="true" outlineLevel="0" collapsed="false">
      <c r="A4" s="46"/>
      <c r="B4" s="46"/>
      <c r="C4" s="45" t="s">
        <v>103</v>
      </c>
      <c r="D4" s="45"/>
      <c r="E4" s="46"/>
      <c r="F4" s="46"/>
      <c r="G4" s="46"/>
      <c r="H4" s="46"/>
      <c r="I4" s="46"/>
      <c r="J4" s="102"/>
      <c r="K4" s="102"/>
      <c r="L4" s="102"/>
      <c r="M4" s="130"/>
      <c r="N4" s="105"/>
      <c r="O4" s="106"/>
      <c r="P4" s="131"/>
    </row>
    <row r="5" customFormat="false" ht="18.75" hidden="false" customHeight="true" outlineLevel="0" collapsed="false">
      <c r="B5" s="48"/>
      <c r="C5" s="48"/>
      <c r="D5" s="48"/>
      <c r="E5" s="48"/>
      <c r="F5" s="48"/>
      <c r="G5" s="48"/>
      <c r="H5" s="46"/>
      <c r="I5" s="46"/>
      <c r="J5" s="118" t="n">
        <v>78</v>
      </c>
      <c r="K5" s="111" t="s">
        <v>62</v>
      </c>
      <c r="L5" s="132" t="s">
        <v>43</v>
      </c>
      <c r="M5" s="133" t="s">
        <v>18</v>
      </c>
      <c r="N5" s="114" t="n">
        <v>0.00049224537037037</v>
      </c>
      <c r="O5" s="115" t="n">
        <v>62</v>
      </c>
      <c r="P5" s="134" t="n">
        <v>0.000382966898148148</v>
      </c>
      <c r="Q5" s="135" t="n">
        <f aca="false">N5+N6</f>
        <v>0.000997453703703704</v>
      </c>
    </row>
    <row r="6" customFormat="false" ht="18.75" hidden="false" customHeight="true" outlineLevel="0" collapsed="false">
      <c r="A6" s="37"/>
      <c r="B6" s="46"/>
      <c r="C6" s="46"/>
      <c r="D6" s="46"/>
      <c r="E6" s="46"/>
      <c r="F6" s="46"/>
      <c r="G6" s="46"/>
      <c r="H6" s="46"/>
      <c r="I6" s="46"/>
      <c r="J6" s="118" t="n">
        <v>84</v>
      </c>
      <c r="K6" s="111" t="s">
        <v>81</v>
      </c>
      <c r="L6" s="132" t="s">
        <v>82</v>
      </c>
      <c r="M6" s="133" t="s">
        <v>18</v>
      </c>
      <c r="N6" s="114" t="n">
        <v>0.000505208333333334</v>
      </c>
      <c r="O6" s="115" t="n">
        <v>28</v>
      </c>
      <c r="P6" s="134" t="n">
        <v>0.000496114583333334</v>
      </c>
    </row>
    <row r="7" customFormat="false" ht="17.35" hidden="false" customHeight="false" outlineLevel="0" collapsed="false">
      <c r="J7" s="118" t="n">
        <v>85</v>
      </c>
      <c r="K7" s="111" t="s">
        <v>84</v>
      </c>
      <c r="L7" s="132" t="s">
        <v>85</v>
      </c>
      <c r="M7" s="133" t="s">
        <v>18</v>
      </c>
      <c r="N7" s="114" t="n">
        <v>0.000510069444444445</v>
      </c>
      <c r="O7" s="115" t="n">
        <v>32</v>
      </c>
      <c r="P7" s="134" t="n">
        <v>0.000488646527777778</v>
      </c>
    </row>
    <row r="8" customFormat="false" ht="17.35" hidden="false" customHeight="false" outlineLevel="0" collapsed="false">
      <c r="J8" s="118" t="n">
        <v>79</v>
      </c>
      <c r="K8" s="111" t="s">
        <v>64</v>
      </c>
      <c r="L8" s="132" t="s">
        <v>34</v>
      </c>
      <c r="M8" s="133" t="s">
        <v>18</v>
      </c>
      <c r="N8" s="114" t="n">
        <v>0.00054212962962963</v>
      </c>
      <c r="O8" s="115" t="n">
        <v>66</v>
      </c>
      <c r="P8" s="134" t="n">
        <v>0.000408765740740741</v>
      </c>
    </row>
    <row r="9" customFormat="false" ht="26.8" hidden="false" customHeight="false" outlineLevel="0" collapsed="false">
      <c r="A9" s="136" t="s">
        <v>133</v>
      </c>
      <c r="B9" s="136"/>
      <c r="C9" s="136"/>
      <c r="D9" s="136"/>
      <c r="E9" s="136"/>
      <c r="F9" s="136"/>
      <c r="G9" s="136"/>
      <c r="J9" s="118" t="n">
        <v>86</v>
      </c>
      <c r="K9" s="111" t="s">
        <v>81</v>
      </c>
      <c r="L9" s="132" t="s">
        <v>53</v>
      </c>
      <c r="M9" s="133" t="s">
        <v>18</v>
      </c>
      <c r="N9" s="114" t="n">
        <v>0.000546759259259259</v>
      </c>
      <c r="O9" s="115" t="n">
        <v>32</v>
      </c>
      <c r="P9" s="134" t="n">
        <v>0.00052379537037037</v>
      </c>
    </row>
    <row r="10" customFormat="false" ht="17.35" hidden="false" customHeight="false" outlineLevel="0" collapsed="false">
      <c r="J10" s="110" t="n">
        <v>75</v>
      </c>
      <c r="K10" s="111" t="s">
        <v>65</v>
      </c>
      <c r="L10" s="132" t="s">
        <v>66</v>
      </c>
      <c r="M10" s="133" t="s">
        <v>18</v>
      </c>
      <c r="N10" s="114" t="n">
        <v>0.000570138888888889</v>
      </c>
      <c r="O10" s="115" t="n">
        <v>65</v>
      </c>
      <c r="P10" s="134" t="n">
        <v>0.000433305555555556</v>
      </c>
    </row>
    <row r="11" s="137" customFormat="true" ht="19.7" hidden="false" customHeight="false" outlineLevel="0" collapsed="false">
      <c r="G11" s="138"/>
      <c r="J11" s="118" t="n">
        <v>67</v>
      </c>
      <c r="K11" s="111" t="s">
        <v>42</v>
      </c>
      <c r="L11" s="132" t="s">
        <v>43</v>
      </c>
      <c r="M11" s="133" t="s">
        <v>18</v>
      </c>
      <c r="N11" s="114" t="n">
        <v>0.000571412037037037</v>
      </c>
      <c r="O11" s="115" t="n">
        <v>32</v>
      </c>
      <c r="P11" s="134" t="n">
        <v>0.000547412731481481</v>
      </c>
    </row>
    <row r="12" s="145" customFormat="true" ht="21" hidden="false" customHeight="true" outlineLevel="0" collapsed="false">
      <c r="A12" s="139" t="s">
        <v>134</v>
      </c>
      <c r="B12" s="140" t="s">
        <v>18</v>
      </c>
      <c r="C12" s="141" t="s">
        <v>62</v>
      </c>
      <c r="D12" s="141" t="s">
        <v>43</v>
      </c>
      <c r="E12" s="142"/>
      <c r="F12" s="143" t="n">
        <v>0.00049224537037037</v>
      </c>
      <c r="G12" s="144" t="n">
        <f aca="false">F12+F13</f>
        <v>0.000997453703703704</v>
      </c>
      <c r="J12" s="118" t="n">
        <v>58</v>
      </c>
      <c r="K12" s="111" t="s">
        <v>19</v>
      </c>
      <c r="L12" s="132" t="s">
        <v>20</v>
      </c>
      <c r="M12" s="133" t="s">
        <v>18</v>
      </c>
      <c r="N12" s="114" t="n">
        <v>0.000575347222222222</v>
      </c>
      <c r="O12" s="115" t="n">
        <v>68</v>
      </c>
      <c r="P12" s="134" t="n">
        <v>0.000426907638888889</v>
      </c>
    </row>
    <row r="13" s="145" customFormat="true" ht="21" hidden="false" customHeight="true" outlineLevel="0" collapsed="false">
      <c r="A13" s="139"/>
      <c r="B13" s="140"/>
      <c r="C13" s="141" t="s">
        <v>81</v>
      </c>
      <c r="D13" s="141" t="s">
        <v>82</v>
      </c>
      <c r="E13" s="146"/>
      <c r="F13" s="143" t="n">
        <v>0.000505208333333333</v>
      </c>
      <c r="G13" s="144"/>
      <c r="J13" s="118" t="n">
        <v>64</v>
      </c>
      <c r="K13" s="111" t="s">
        <v>33</v>
      </c>
      <c r="L13" s="132" t="s">
        <v>34</v>
      </c>
      <c r="M13" s="133" t="s">
        <v>18</v>
      </c>
      <c r="N13" s="114" t="n">
        <v>0.000583101851851852</v>
      </c>
      <c r="O13" s="115" t="n">
        <v>64</v>
      </c>
      <c r="P13" s="134" t="n">
        <v>0.000446656018518519</v>
      </c>
    </row>
    <row r="14" s="137" customFormat="true" ht="19.7" hidden="false" customHeight="false" outlineLevel="0" collapsed="false">
      <c r="A14" s="147"/>
      <c r="B14" s="145"/>
      <c r="C14" s="145"/>
      <c r="D14" s="145"/>
      <c r="E14" s="145"/>
      <c r="F14" s="145"/>
      <c r="G14" s="148"/>
      <c r="J14" s="110" t="n">
        <v>76</v>
      </c>
      <c r="K14" s="111" t="s">
        <v>72</v>
      </c>
      <c r="L14" s="132" t="s">
        <v>73</v>
      </c>
      <c r="M14" s="133" t="s">
        <v>18</v>
      </c>
      <c r="N14" s="114" t="n">
        <v>0.000630671296296296</v>
      </c>
      <c r="O14" s="115" t="n">
        <v>69</v>
      </c>
      <c r="P14" s="134" t="n">
        <v>0.000464174074074074</v>
      </c>
    </row>
    <row r="15" s="145" customFormat="true" ht="19.7" hidden="false" customHeight="false" outlineLevel="0" collapsed="false">
      <c r="A15" s="149" t="s">
        <v>135</v>
      </c>
      <c r="B15" s="150" t="s">
        <v>24</v>
      </c>
      <c r="C15" s="151" t="s">
        <v>59</v>
      </c>
      <c r="D15" s="151" t="s">
        <v>60</v>
      </c>
      <c r="E15" s="152"/>
      <c r="F15" s="153" t="n">
        <v>0.000499884259259259</v>
      </c>
      <c r="G15" s="154" t="n">
        <f aca="false">F15+F16</f>
        <v>0.00111550925925926</v>
      </c>
      <c r="J15" s="110" t="n">
        <v>73</v>
      </c>
      <c r="K15" s="111" t="s">
        <v>74</v>
      </c>
      <c r="L15" s="132" t="s">
        <v>75</v>
      </c>
      <c r="M15" s="133" t="s">
        <v>18</v>
      </c>
      <c r="N15" s="114" t="n">
        <v>0.000640509259259259</v>
      </c>
      <c r="O15" s="115" t="n">
        <v>60</v>
      </c>
      <c r="P15" s="134" t="n">
        <v>0.000506002314814815</v>
      </c>
    </row>
    <row r="16" s="145" customFormat="true" ht="19.7" hidden="false" customHeight="false" outlineLevel="0" collapsed="false">
      <c r="A16" s="149"/>
      <c r="B16" s="150"/>
      <c r="C16" s="151" t="s">
        <v>22</v>
      </c>
      <c r="D16" s="151" t="s">
        <v>23</v>
      </c>
      <c r="E16" s="155"/>
      <c r="F16" s="153" t="n">
        <v>0.000615625</v>
      </c>
      <c r="G16" s="154"/>
      <c r="J16" s="118" t="n">
        <v>63</v>
      </c>
      <c r="K16" s="111" t="s">
        <v>28</v>
      </c>
      <c r="L16" s="132" t="s">
        <v>36</v>
      </c>
      <c r="M16" s="133" t="s">
        <v>18</v>
      </c>
      <c r="N16" s="114" t="n">
        <v>0.000664814814814815</v>
      </c>
      <c r="O16" s="115" t="n">
        <v>53</v>
      </c>
      <c r="P16" s="134" t="n">
        <v>0.000553125925925926</v>
      </c>
    </row>
    <row r="17" s="137" customFormat="true" ht="19.7" hidden="false" customHeight="false" outlineLevel="0" collapsed="false">
      <c r="A17" s="147"/>
      <c r="G17" s="156"/>
      <c r="J17" s="118" t="n">
        <v>65</v>
      </c>
      <c r="K17" s="111" t="s">
        <v>45</v>
      </c>
      <c r="L17" s="132" t="s">
        <v>46</v>
      </c>
      <c r="M17" s="133" t="s">
        <v>18</v>
      </c>
      <c r="N17" s="114" t="n">
        <v>0.000668634259259259</v>
      </c>
      <c r="O17" s="115" t="n">
        <v>29</v>
      </c>
      <c r="P17" s="134" t="n">
        <v>0.000652587037037037</v>
      </c>
    </row>
    <row r="18" customFormat="false" ht="19.7" hidden="false" customHeight="false" outlineLevel="0" collapsed="false">
      <c r="A18" s="157" t="s">
        <v>136</v>
      </c>
      <c r="B18" s="158" t="s">
        <v>14</v>
      </c>
      <c r="C18" s="159" t="s">
        <v>67</v>
      </c>
      <c r="D18" s="159" t="s">
        <v>68</v>
      </c>
      <c r="E18" s="142"/>
      <c r="F18" s="160" t="n">
        <v>0.000581365740740741</v>
      </c>
      <c r="G18" s="161" t="n">
        <f aca="false">F18+F19</f>
        <v>0.001171875</v>
      </c>
      <c r="J18" s="118" t="n">
        <v>53</v>
      </c>
      <c r="K18" s="111" t="s">
        <v>26</v>
      </c>
      <c r="L18" s="132" t="s">
        <v>27</v>
      </c>
      <c r="M18" s="133" t="s">
        <v>18</v>
      </c>
      <c r="N18" s="114" t="n">
        <v>0.000668981481481481</v>
      </c>
      <c r="O18" s="115" t="n">
        <v>70</v>
      </c>
      <c r="P18" s="134" t="n">
        <v>0.000488356481481481</v>
      </c>
    </row>
    <row r="19" customFormat="false" ht="19.7" hidden="false" customHeight="false" outlineLevel="0" collapsed="false">
      <c r="A19" s="157"/>
      <c r="B19" s="158"/>
      <c r="C19" s="159" t="s">
        <v>76</v>
      </c>
      <c r="D19" s="159" t="s">
        <v>77</v>
      </c>
      <c r="E19" s="146"/>
      <c r="F19" s="160" t="n">
        <v>0.000590509259259259</v>
      </c>
      <c r="G19" s="161"/>
      <c r="J19" s="118" t="n">
        <v>59</v>
      </c>
      <c r="K19" s="111" t="s">
        <v>28</v>
      </c>
      <c r="L19" s="132" t="s">
        <v>29</v>
      </c>
      <c r="M19" s="133" t="s">
        <v>18</v>
      </c>
      <c r="N19" s="114" t="n">
        <v>0.000817939814814815</v>
      </c>
      <c r="O19" s="115" t="n">
        <v>67</v>
      </c>
      <c r="P19" s="134" t="n">
        <v>0.000611818981481482</v>
      </c>
    </row>
    <row r="20" customFormat="false" ht="17.35" hidden="false" customHeight="false" outlineLevel="0" collapsed="false">
      <c r="J20" s="118" t="n">
        <v>61</v>
      </c>
      <c r="K20" s="111" t="s">
        <v>39</v>
      </c>
      <c r="L20" s="132" t="s">
        <v>40</v>
      </c>
      <c r="M20" s="133" t="s">
        <v>18</v>
      </c>
      <c r="N20" s="114" t="n">
        <v>0.000821875</v>
      </c>
      <c r="O20" s="115" t="n">
        <v>63</v>
      </c>
      <c r="P20" s="134" t="n">
        <v>0.0006344875</v>
      </c>
    </row>
    <row r="21" customFormat="false" ht="17.35" hidden="false" customHeight="false" outlineLevel="0" collapsed="false">
      <c r="J21" s="118" t="n">
        <v>81</v>
      </c>
      <c r="K21" s="111" t="s">
        <v>67</v>
      </c>
      <c r="L21" s="132" t="s">
        <v>68</v>
      </c>
      <c r="M21" s="133" t="s">
        <v>14</v>
      </c>
      <c r="N21" s="114" t="n">
        <v>0.00058136574074074</v>
      </c>
      <c r="O21" s="115" t="n">
        <v>64</v>
      </c>
      <c r="P21" s="134" t="n">
        <v>0.000445326157407407</v>
      </c>
      <c r="Q21" s="135" t="n">
        <f aca="false">N21+N22</f>
        <v>0.001171875</v>
      </c>
    </row>
    <row r="22" customFormat="false" ht="17.35" hidden="false" customHeight="false" outlineLevel="0" collapsed="false">
      <c r="J22" s="118" t="n">
        <v>82</v>
      </c>
      <c r="K22" s="111" t="s">
        <v>76</v>
      </c>
      <c r="L22" s="132" t="s">
        <v>77</v>
      </c>
      <c r="M22" s="133" t="s">
        <v>14</v>
      </c>
      <c r="N22" s="114" t="n">
        <v>0.000590509259259259</v>
      </c>
      <c r="O22" s="115" t="n">
        <v>57</v>
      </c>
      <c r="P22" s="134" t="n">
        <v>0.000477131481481481</v>
      </c>
    </row>
    <row r="23" customFormat="false" ht="17.35" hidden="false" customHeight="false" outlineLevel="0" collapsed="false">
      <c r="J23" s="118" t="n">
        <v>80</v>
      </c>
      <c r="K23" s="111" t="s">
        <v>67</v>
      </c>
      <c r="L23" s="132" t="s">
        <v>69</v>
      </c>
      <c r="M23" s="133" t="s">
        <v>14</v>
      </c>
      <c r="N23" s="114" t="n">
        <v>0.000616782407407408</v>
      </c>
      <c r="O23" s="115" t="n">
        <v>64</v>
      </c>
      <c r="P23" s="134" t="n">
        <v>0.000472455324074075</v>
      </c>
    </row>
    <row r="24" customFormat="false" ht="17.35" hidden="false" customHeight="false" outlineLevel="0" collapsed="false">
      <c r="J24" s="118" t="n">
        <v>62</v>
      </c>
      <c r="K24" s="111" t="s">
        <v>37</v>
      </c>
      <c r="L24" s="132" t="s">
        <v>38</v>
      </c>
      <c r="M24" s="133" t="s">
        <v>14</v>
      </c>
      <c r="N24" s="114" t="n">
        <v>0.000706944444444444</v>
      </c>
      <c r="O24" s="115" t="n">
        <v>53</v>
      </c>
      <c r="P24" s="134" t="n">
        <v>0.000588177777777778</v>
      </c>
    </row>
    <row r="25" customFormat="false" ht="17.35" hidden="false" customHeight="false" outlineLevel="0" collapsed="false">
      <c r="J25" s="118" t="n">
        <v>83</v>
      </c>
      <c r="K25" s="111" t="s">
        <v>79</v>
      </c>
      <c r="L25" s="132" t="s">
        <v>80</v>
      </c>
      <c r="M25" s="133" t="s">
        <v>14</v>
      </c>
      <c r="N25" s="114" t="n">
        <v>0.000729050925925926</v>
      </c>
      <c r="O25" s="115" t="n">
        <v>59</v>
      </c>
      <c r="P25" s="134" t="n">
        <v>0.000580324537037037</v>
      </c>
    </row>
    <row r="26" customFormat="false" ht="17.35" hidden="false" customHeight="false" outlineLevel="0" collapsed="false">
      <c r="J26" s="118" t="n">
        <v>66</v>
      </c>
      <c r="K26" s="111" t="s">
        <v>47</v>
      </c>
      <c r="L26" s="132" t="s">
        <v>48</v>
      </c>
      <c r="M26" s="133" t="s">
        <v>14</v>
      </c>
      <c r="N26" s="114" t="n">
        <v>0.000916898148148149</v>
      </c>
      <c r="O26" s="115" t="n">
        <v>36</v>
      </c>
      <c r="P26" s="134" t="n">
        <v>0.000856382870370371</v>
      </c>
    </row>
    <row r="27" customFormat="false" ht="17.35" hidden="false" customHeight="false" outlineLevel="0" collapsed="false">
      <c r="J27" s="118" t="n">
        <v>60</v>
      </c>
      <c r="K27" s="111" t="s">
        <v>30</v>
      </c>
      <c r="L27" s="132" t="s">
        <v>31</v>
      </c>
      <c r="M27" s="133" t="s">
        <v>14</v>
      </c>
      <c r="N27" s="114" t="e">
        <f aca="false">#VALUE!</f>
        <v>#VALUE!</v>
      </c>
      <c r="O27" s="115" t="n">
        <v>68</v>
      </c>
      <c r="P27" s="134" t="e">
        <f aca="false">#VALUE!</f>
        <v>#VALUE!</v>
      </c>
    </row>
    <row r="28" customFormat="false" ht="17.35" hidden="false" customHeight="false" outlineLevel="0" collapsed="false">
      <c r="J28" s="110" t="n">
        <v>74</v>
      </c>
      <c r="K28" s="111" t="s">
        <v>67</v>
      </c>
      <c r="L28" s="132" t="s">
        <v>70</v>
      </c>
      <c r="M28" s="133" t="s">
        <v>71</v>
      </c>
      <c r="N28" s="114" t="n">
        <v>0.000618402777777777</v>
      </c>
      <c r="O28" s="115" t="n">
        <v>62</v>
      </c>
      <c r="P28" s="134" t="n">
        <v>0.000481117361111111</v>
      </c>
    </row>
    <row r="29" customFormat="false" ht="17.35" hidden="false" customHeight="false" outlineLevel="0" collapsed="false">
      <c r="J29" s="110" t="n">
        <v>72</v>
      </c>
      <c r="K29" s="111" t="s">
        <v>59</v>
      </c>
      <c r="L29" s="132" t="s">
        <v>60</v>
      </c>
      <c r="M29" s="133" t="s">
        <v>24</v>
      </c>
      <c r="N29" s="114" t="n">
        <v>0.000499884259259259</v>
      </c>
      <c r="O29" s="115" t="n">
        <v>77</v>
      </c>
      <c r="P29" s="134" t="n">
        <v>0.00034392037037037</v>
      </c>
      <c r="Q29" s="135" t="n">
        <f aca="false">N29+N30</f>
        <v>0.0011224537037037</v>
      </c>
    </row>
    <row r="30" customFormat="false" ht="17.35" hidden="false" customHeight="false" outlineLevel="0" collapsed="false">
      <c r="J30" s="118" t="n">
        <v>57</v>
      </c>
      <c r="K30" s="111" t="s">
        <v>22</v>
      </c>
      <c r="L30" s="132" t="s">
        <v>23</v>
      </c>
      <c r="M30" s="133" t="s">
        <v>24</v>
      </c>
      <c r="N30" s="114" t="n">
        <v>0.000622569444444444</v>
      </c>
      <c r="O30" s="115" t="n">
        <v>69</v>
      </c>
      <c r="P30" s="134" t="n">
        <v>0.000458211111111111</v>
      </c>
    </row>
  </sheetData>
  <mergeCells count="20">
    <mergeCell ref="B2:F2"/>
    <mergeCell ref="C3:F3"/>
    <mergeCell ref="J3:J4"/>
    <mergeCell ref="K3:K4"/>
    <mergeCell ref="L3:L4"/>
    <mergeCell ref="M3:M4"/>
    <mergeCell ref="N3:N4"/>
    <mergeCell ref="O3:O4"/>
    <mergeCell ref="P3:P4"/>
    <mergeCell ref="C4:D4"/>
    <mergeCell ref="A9:G9"/>
    <mergeCell ref="A12:A13"/>
    <mergeCell ref="B12:B13"/>
    <mergeCell ref="G12:G13"/>
    <mergeCell ref="A15:A16"/>
    <mergeCell ref="B15:B16"/>
    <mergeCell ref="G15:G16"/>
    <mergeCell ref="A18:A19"/>
    <mergeCell ref="B18:B19"/>
    <mergeCell ref="G18:G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97"/>
  <sheetViews>
    <sheetView showFormulas="false" showGridLines="true" showRowColHeaders="true" showZeros="true" rightToLeft="false" tabSelected="true" showOutlineSymbols="true" defaultGridColor="true" view="normal" topLeftCell="B48" colorId="64" zoomScale="150" zoomScaleNormal="150" zoomScalePageLayoutView="100" workbookViewId="0">
      <selection pane="topLeft" activeCell="I61" activeCellId="0" sqref="B54:I61"/>
    </sheetView>
  </sheetViews>
  <sheetFormatPr defaultColWidth="8.859375" defaultRowHeight="18" zeroHeight="false" outlineLevelRow="0" outlineLevelCol="0"/>
  <cols>
    <col collapsed="false" customWidth="true" hidden="false" outlineLevel="0" max="1" min="1" style="162" width="6"/>
    <col collapsed="false" customWidth="true" hidden="false" outlineLevel="0" max="2" min="2" style="163" width="10.14"/>
    <col collapsed="false" customWidth="true" hidden="false" outlineLevel="0" max="3" min="3" style="164" width="14.57"/>
    <col collapsed="false" customWidth="true" hidden="false" outlineLevel="0" max="4" min="4" style="164" width="31"/>
    <col collapsed="false" customWidth="true" hidden="true" outlineLevel="0" max="5" min="5" style="164" width="31"/>
    <col collapsed="false" customWidth="true" hidden="false" outlineLevel="0" max="6" min="6" style="164" width="7.86"/>
    <col collapsed="false" customWidth="true" hidden="false" outlineLevel="0" max="7" min="7" style="40" width="14.86"/>
    <col collapsed="false" customWidth="true" hidden="false" outlineLevel="0" max="8" min="8" style="40" width="13"/>
    <col collapsed="false" customWidth="true" hidden="false" outlineLevel="0" max="9" min="9" style="40" width="13.42"/>
    <col collapsed="false" customWidth="true" hidden="false" outlineLevel="0" max="10" min="10" style="40" width="13"/>
    <col collapsed="false" customWidth="true" hidden="false" outlineLevel="0" max="11" min="11" style="164" width="12.15"/>
    <col collapsed="false" customWidth="false" hidden="false" outlineLevel="0" max="16384" min="12" style="164" width="8.86"/>
  </cols>
  <sheetData>
    <row r="1" customFormat="false" ht="24.45" hidden="false" customHeight="false" outlineLevel="0" collapsed="false">
      <c r="A1" s="165"/>
      <c r="E1" s="163"/>
      <c r="F1" s="40"/>
      <c r="I1" s="166"/>
      <c r="J1" s="44"/>
      <c r="K1" s="167"/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</row>
    <row r="2" customFormat="false" ht="34.5" hidden="false" customHeight="true" outlineLevel="0" collapsed="false">
      <c r="A2" s="165"/>
      <c r="C2" s="45" t="s">
        <v>101</v>
      </c>
      <c r="D2" s="45"/>
      <c r="E2" s="45"/>
      <c r="F2" s="45"/>
      <c r="G2" s="45"/>
      <c r="H2" s="45"/>
      <c r="I2" s="45"/>
      <c r="J2" s="44"/>
      <c r="K2" s="167"/>
      <c r="L2" s="167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</row>
    <row r="3" customFormat="false" ht="18" hidden="false" customHeight="true" outlineLevel="0" collapsed="false">
      <c r="A3" s="169"/>
      <c r="C3" s="45" t="s">
        <v>102</v>
      </c>
      <c r="D3" s="45"/>
      <c r="E3" s="45"/>
      <c r="F3" s="45"/>
      <c r="G3" s="45"/>
      <c r="H3" s="45"/>
      <c r="I3" s="45"/>
      <c r="J3" s="44"/>
      <c r="K3" s="167"/>
      <c r="L3" s="167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</row>
    <row r="4" customFormat="false" ht="18.75" hidden="false" customHeight="true" outlineLevel="0" collapsed="false">
      <c r="D4" s="47" t="s">
        <v>103</v>
      </c>
      <c r="E4" s="47"/>
      <c r="F4" s="47"/>
      <c r="G4" s="47"/>
      <c r="H4" s="47"/>
      <c r="I4" s="49"/>
      <c r="J4" s="44"/>
      <c r="K4" s="167"/>
      <c r="L4" s="170" t="n">
        <v>44269</v>
      </c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</row>
    <row r="5" customFormat="false" ht="13.5" hidden="false" customHeight="true" outlineLevel="0" collapsed="false">
      <c r="A5" s="171"/>
      <c r="K5" s="167"/>
      <c r="L5" s="167"/>
      <c r="M5" s="167"/>
      <c r="N5" s="167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</row>
    <row r="6" customFormat="false" ht="18" hidden="false" customHeight="false" outlineLevel="0" collapsed="false">
      <c r="A6" s="165"/>
    </row>
    <row r="7" s="54" customFormat="true" ht="18" hidden="false" customHeight="true" outlineLevel="0" collapsed="false">
      <c r="A7" s="172"/>
      <c r="B7" s="172"/>
      <c r="C7" s="173"/>
      <c r="D7" s="173" t="s">
        <v>137</v>
      </c>
      <c r="E7" s="173"/>
      <c r="F7" s="173"/>
      <c r="G7" s="174"/>
      <c r="H7" s="174"/>
      <c r="I7" s="174"/>
      <c r="J7" s="174"/>
      <c r="K7" s="174"/>
    </row>
    <row r="8" customFormat="false" ht="12.75" hidden="false" customHeight="true" outlineLevel="0" collapsed="false">
      <c r="A8" s="175" t="s">
        <v>138</v>
      </c>
      <c r="B8" s="176" t="s">
        <v>139</v>
      </c>
      <c r="C8" s="176" t="s">
        <v>3</v>
      </c>
      <c r="D8" s="176" t="s">
        <v>4</v>
      </c>
      <c r="E8" s="176" t="s">
        <v>140</v>
      </c>
      <c r="F8" s="176" t="s">
        <v>141</v>
      </c>
      <c r="G8" s="177" t="s">
        <v>100</v>
      </c>
      <c r="H8" s="177"/>
      <c r="I8" s="177"/>
      <c r="J8" s="178" t="s">
        <v>109</v>
      </c>
      <c r="K8" s="176" t="s">
        <v>142</v>
      </c>
    </row>
    <row r="9" customFormat="false" ht="25.5" hidden="false" customHeight="true" outlineLevel="0" collapsed="false">
      <c r="A9" s="175"/>
      <c r="B9" s="176"/>
      <c r="C9" s="176"/>
      <c r="D9" s="176"/>
      <c r="E9" s="176"/>
      <c r="F9" s="176"/>
      <c r="G9" s="179" t="s">
        <v>8</v>
      </c>
      <c r="H9" s="179" t="s">
        <v>9</v>
      </c>
      <c r="I9" s="179" t="s">
        <v>10</v>
      </c>
      <c r="J9" s="178"/>
      <c r="K9" s="176"/>
    </row>
    <row r="10" customFormat="false" ht="17.25" hidden="false" customHeight="true" outlineLevel="0" collapsed="false">
      <c r="A10" s="162" t="n">
        <v>1</v>
      </c>
      <c r="B10" s="180" t="n">
        <v>78</v>
      </c>
      <c r="C10" s="181" t="s">
        <v>62</v>
      </c>
      <c r="D10" s="182" t="s">
        <v>43</v>
      </c>
      <c r="E10" s="183" t="n">
        <v>62</v>
      </c>
      <c r="F10" s="184" t="s">
        <v>18</v>
      </c>
      <c r="G10" s="185" t="n">
        <v>0.000251967592592593</v>
      </c>
      <c r="H10" s="185" t="n">
        <v>0.000245949074074074</v>
      </c>
      <c r="I10" s="185" t="n">
        <v>0.000246296296296296</v>
      </c>
      <c r="J10" s="186" t="n">
        <f aca="false">H10+I10</f>
        <v>0.00049224537037037</v>
      </c>
      <c r="K10" s="187" t="n">
        <v>0</v>
      </c>
    </row>
    <row r="11" customFormat="false" ht="19.7" hidden="false" customHeight="false" outlineLevel="0" collapsed="false">
      <c r="A11" s="162" t="n">
        <v>2</v>
      </c>
      <c r="B11" s="188" t="n">
        <v>72</v>
      </c>
      <c r="C11" s="181" t="s">
        <v>59</v>
      </c>
      <c r="D11" s="182" t="s">
        <v>60</v>
      </c>
      <c r="E11" s="189" t="n">
        <v>77</v>
      </c>
      <c r="F11" s="184" t="s">
        <v>24</v>
      </c>
      <c r="G11" s="185" t="n">
        <v>0.000248263888888889</v>
      </c>
      <c r="H11" s="185" t="n">
        <v>0.00025162037037037</v>
      </c>
      <c r="I11" s="185" t="n">
        <v>0.000265162037037037</v>
      </c>
      <c r="J11" s="186" t="n">
        <f aca="false">G11+H11</f>
        <v>0.000499884259259259</v>
      </c>
      <c r="K11" s="190" t="n">
        <f aca="false">J11-$J$10</f>
        <v>7.63888888888895E-006</v>
      </c>
    </row>
    <row r="12" customFormat="false" ht="18" hidden="false" customHeight="true" outlineLevel="0" collapsed="false">
      <c r="A12" s="162" t="n">
        <v>3</v>
      </c>
      <c r="B12" s="180" t="n">
        <v>84</v>
      </c>
      <c r="C12" s="181" t="s">
        <v>81</v>
      </c>
      <c r="D12" s="182" t="s">
        <v>82</v>
      </c>
      <c r="E12" s="183" t="n">
        <v>28</v>
      </c>
      <c r="F12" s="184" t="s">
        <v>18</v>
      </c>
      <c r="G12" s="185" t="n">
        <v>0.000256828703703704</v>
      </c>
      <c r="H12" s="185" t="n">
        <v>0.00024837962962963</v>
      </c>
      <c r="I12" s="185" t="n">
        <v>0.00025162037037037</v>
      </c>
      <c r="J12" s="186" t="n">
        <f aca="false">G12+H12</f>
        <v>0.000505208333333334</v>
      </c>
      <c r="K12" s="190" t="n">
        <f aca="false">J12-$J$10</f>
        <v>1.2962962962963E-005</v>
      </c>
    </row>
    <row r="13" customFormat="false" ht="17.25" hidden="false" customHeight="true" outlineLevel="0" collapsed="false">
      <c r="A13" s="162" t="n">
        <v>4</v>
      </c>
      <c r="B13" s="188" t="n">
        <v>71</v>
      </c>
      <c r="C13" s="181" t="s">
        <v>56</v>
      </c>
      <c r="D13" s="182" t="s">
        <v>57</v>
      </c>
      <c r="E13" s="189" t="n">
        <f aca="false">2025-1997</f>
        <v>28</v>
      </c>
      <c r="F13" s="184" t="s">
        <v>24</v>
      </c>
      <c r="G13" s="185" t="n">
        <v>0.000255439814814815</v>
      </c>
      <c r="H13" s="185" t="n">
        <v>0.000255439814814815</v>
      </c>
      <c r="I13" s="185" t="n">
        <v>0.000250347222222222</v>
      </c>
      <c r="J13" s="186" t="n">
        <f aca="false">G13+I13</f>
        <v>0.000505787037037037</v>
      </c>
      <c r="K13" s="190" t="n">
        <f aca="false">J13-$J$10</f>
        <v>1.35416666666667E-005</v>
      </c>
    </row>
    <row r="14" customFormat="false" ht="18" hidden="false" customHeight="true" outlineLevel="0" collapsed="false">
      <c r="A14" s="162" t="n">
        <v>5</v>
      </c>
      <c r="B14" s="180" t="n">
        <v>85</v>
      </c>
      <c r="C14" s="181" t="s">
        <v>84</v>
      </c>
      <c r="D14" s="182" t="s">
        <v>85</v>
      </c>
      <c r="E14" s="183" t="n">
        <f aca="false">2025-1993</f>
        <v>32</v>
      </c>
      <c r="F14" s="184" t="s">
        <v>18</v>
      </c>
      <c r="G14" s="185" t="n">
        <v>0.000262037037037037</v>
      </c>
      <c r="H14" s="185" t="n">
        <v>0.000258680555555556</v>
      </c>
      <c r="I14" s="185" t="n">
        <v>0.000251388888888889</v>
      </c>
      <c r="J14" s="186" t="n">
        <f aca="false">H14+I14</f>
        <v>0.000510069444444445</v>
      </c>
      <c r="K14" s="190" t="n">
        <f aca="false">J14-$J$10</f>
        <v>1.78240740740741E-005</v>
      </c>
    </row>
    <row r="15" customFormat="false" ht="19.7" hidden="false" customHeight="false" outlineLevel="0" collapsed="false">
      <c r="A15" s="162" t="n">
        <v>6</v>
      </c>
      <c r="B15" s="188" t="n">
        <v>70</v>
      </c>
      <c r="C15" s="181" t="s">
        <v>49</v>
      </c>
      <c r="D15" s="182" t="s">
        <v>50</v>
      </c>
      <c r="E15" s="189" t="n">
        <f aca="false">2025-1961</f>
        <v>64</v>
      </c>
      <c r="F15" s="184" t="s">
        <v>18</v>
      </c>
      <c r="G15" s="185" t="n">
        <v>0.000257523148148148</v>
      </c>
      <c r="H15" s="185" t="n">
        <v>0.000268981481481482</v>
      </c>
      <c r="I15" s="185" t="n">
        <v>0.000267361111111111</v>
      </c>
      <c r="J15" s="186" t="n">
        <f aca="false">G15+I15</f>
        <v>0.000524884259259259</v>
      </c>
      <c r="K15" s="190" t="n">
        <f aca="false">J15-$J$10</f>
        <v>3.26388888888889E-005</v>
      </c>
    </row>
    <row r="16" customFormat="false" ht="18" hidden="false" customHeight="true" outlineLevel="0" collapsed="false">
      <c r="A16" s="162" t="n">
        <v>7</v>
      </c>
      <c r="B16" s="180" t="n">
        <v>79</v>
      </c>
      <c r="C16" s="181" t="s">
        <v>64</v>
      </c>
      <c r="D16" s="182" t="s">
        <v>34</v>
      </c>
      <c r="E16" s="183" t="n">
        <v>66</v>
      </c>
      <c r="F16" s="184" t="s">
        <v>18</v>
      </c>
      <c r="G16" s="185" t="n">
        <v>0.000271412037037037</v>
      </c>
      <c r="H16" s="185" t="n">
        <v>0.000271180555555556</v>
      </c>
      <c r="I16" s="185" t="n">
        <v>0.000270949074074074</v>
      </c>
      <c r="J16" s="186" t="n">
        <f aca="false">H16+I16</f>
        <v>0.00054212962962963</v>
      </c>
      <c r="K16" s="190" t="n">
        <f aca="false">J16-$J$10</f>
        <v>4.98842592592593E-005</v>
      </c>
    </row>
    <row r="17" customFormat="false" ht="17.25" hidden="false" customHeight="true" outlineLevel="0" collapsed="false">
      <c r="A17" s="162" t="n">
        <v>8</v>
      </c>
      <c r="B17" s="180" t="n">
        <v>86</v>
      </c>
      <c r="C17" s="181" t="s">
        <v>81</v>
      </c>
      <c r="D17" s="182" t="s">
        <v>53</v>
      </c>
      <c r="E17" s="183" t="n">
        <v>32</v>
      </c>
      <c r="F17" s="184" t="s">
        <v>18</v>
      </c>
      <c r="G17" s="185" t="n">
        <v>0.000283564814814815</v>
      </c>
      <c r="H17" s="185" t="n">
        <v>0.000263194444444444</v>
      </c>
      <c r="I17" s="191" t="s">
        <v>25</v>
      </c>
      <c r="J17" s="186" t="n">
        <f aca="false">G17+H17</f>
        <v>0.000546759259259259</v>
      </c>
      <c r="K17" s="190" t="n">
        <f aca="false">J17-$J$10</f>
        <v>5.45138888888889E-005</v>
      </c>
    </row>
    <row r="18" customFormat="false" ht="18" hidden="false" customHeight="true" outlineLevel="0" collapsed="false">
      <c r="A18" s="162" t="n">
        <v>9</v>
      </c>
      <c r="B18" s="188" t="n">
        <v>92</v>
      </c>
      <c r="C18" s="182" t="s">
        <v>96</v>
      </c>
      <c r="D18" s="182" t="s">
        <v>27</v>
      </c>
      <c r="E18" s="183" t="n">
        <v>33</v>
      </c>
      <c r="F18" s="184" t="s">
        <v>18</v>
      </c>
      <c r="G18" s="191" t="s">
        <v>41</v>
      </c>
      <c r="H18" s="185" t="n">
        <v>0.000294907407407407</v>
      </c>
      <c r="I18" s="185" t="n">
        <v>0.000265162037037037</v>
      </c>
      <c r="J18" s="186" t="n">
        <f aca="false">H18+I18</f>
        <v>0.000560069444444444</v>
      </c>
      <c r="K18" s="190" t="n">
        <f aca="false">J18-$J$10</f>
        <v>6.78240740740741E-005</v>
      </c>
    </row>
    <row r="19" customFormat="false" ht="19.7" hidden="false" customHeight="false" outlineLevel="0" collapsed="false">
      <c r="A19" s="162" t="n">
        <v>10</v>
      </c>
      <c r="B19" s="162" t="n">
        <v>88</v>
      </c>
      <c r="C19" s="181" t="s">
        <v>86</v>
      </c>
      <c r="D19" s="182" t="s">
        <v>57</v>
      </c>
      <c r="E19" s="189" t="n">
        <v>64</v>
      </c>
      <c r="F19" s="184" t="s">
        <v>24</v>
      </c>
      <c r="G19" s="185" t="n">
        <v>0.00026724537037037</v>
      </c>
      <c r="H19" s="185" t="n">
        <v>0.000298032407407407</v>
      </c>
      <c r="I19" s="185" t="n">
        <v>0.000294212962962963</v>
      </c>
      <c r="J19" s="186" t="n">
        <f aca="false">G19+I19</f>
        <v>0.000561458333333333</v>
      </c>
      <c r="K19" s="190" t="n">
        <f aca="false">J19-$J$10</f>
        <v>6.9212962962963E-005</v>
      </c>
    </row>
    <row r="20" customFormat="false" ht="18" hidden="false" customHeight="true" outlineLevel="0" collapsed="false">
      <c r="A20" s="162" t="n">
        <v>11</v>
      </c>
      <c r="B20" s="188" t="n">
        <v>75</v>
      </c>
      <c r="C20" s="181" t="s">
        <v>65</v>
      </c>
      <c r="D20" s="182" t="s">
        <v>66</v>
      </c>
      <c r="E20" s="189" t="n">
        <v>65</v>
      </c>
      <c r="F20" s="184" t="s">
        <v>18</v>
      </c>
      <c r="G20" s="185" t="n">
        <v>0.000286574074074074</v>
      </c>
      <c r="H20" s="185" t="n">
        <v>0.000285300925925926</v>
      </c>
      <c r="I20" s="185" t="n">
        <v>0.000284837962962963</v>
      </c>
      <c r="J20" s="186" t="n">
        <f aca="false">H20+I20</f>
        <v>0.000570138888888889</v>
      </c>
      <c r="K20" s="190" t="n">
        <f aca="false">J20-$J$10</f>
        <v>7.78935185185185E-005</v>
      </c>
    </row>
    <row r="21" customFormat="false" ht="17.25" hidden="false" customHeight="true" outlineLevel="0" collapsed="false">
      <c r="A21" s="162" t="n">
        <v>12</v>
      </c>
      <c r="B21" s="180" t="n">
        <v>67</v>
      </c>
      <c r="C21" s="181" t="s">
        <v>42</v>
      </c>
      <c r="D21" s="182" t="s">
        <v>43</v>
      </c>
      <c r="E21" s="183" t="n">
        <v>32</v>
      </c>
      <c r="F21" s="184" t="s">
        <v>18</v>
      </c>
      <c r="G21" s="185" t="n">
        <v>0.000287152777777778</v>
      </c>
      <c r="H21" s="185" t="n">
        <v>0.000284259259259259</v>
      </c>
      <c r="I21" s="185" t="n">
        <v>0.000287384259259259</v>
      </c>
      <c r="J21" s="186" t="n">
        <f aca="false">G21+H21</f>
        <v>0.000571412037037037</v>
      </c>
      <c r="K21" s="190" t="n">
        <f aca="false">J21-$J$10</f>
        <v>7.91666666666667E-005</v>
      </c>
    </row>
    <row r="22" customFormat="false" ht="18" hidden="false" customHeight="true" outlineLevel="0" collapsed="false">
      <c r="A22" s="162" t="n">
        <v>13</v>
      </c>
      <c r="B22" s="188" t="n">
        <v>93</v>
      </c>
      <c r="C22" s="182" t="s">
        <v>98</v>
      </c>
      <c r="D22" s="182" t="s">
        <v>99</v>
      </c>
      <c r="E22" s="183" t="n">
        <v>17</v>
      </c>
      <c r="F22" s="184" t="s">
        <v>14</v>
      </c>
      <c r="G22" s="185" t="n">
        <v>0.000291435185185185</v>
      </c>
      <c r="H22" s="185" t="n">
        <v>0.000293634259259259</v>
      </c>
      <c r="I22" s="185" t="n">
        <v>0.000282175925925926</v>
      </c>
      <c r="J22" s="186" t="n">
        <f aca="false">G22+I22</f>
        <v>0.000573611111111111</v>
      </c>
      <c r="K22" s="190" t="n">
        <f aca="false">J22-$J$10</f>
        <v>8.13657407407408E-005</v>
      </c>
    </row>
    <row r="23" customFormat="false" ht="18" hidden="false" customHeight="true" outlineLevel="0" collapsed="false">
      <c r="A23" s="162" t="n">
        <v>14</v>
      </c>
      <c r="B23" s="180" t="n">
        <v>58</v>
      </c>
      <c r="C23" s="181" t="s">
        <v>19</v>
      </c>
      <c r="D23" s="182" t="s">
        <v>20</v>
      </c>
      <c r="E23" s="183" t="n">
        <v>68</v>
      </c>
      <c r="F23" s="184" t="s">
        <v>18</v>
      </c>
      <c r="G23" s="185" t="n">
        <v>0.00028287037037037</v>
      </c>
      <c r="H23" s="185" t="n">
        <v>0.000292476851851852</v>
      </c>
      <c r="I23" s="185" t="n">
        <v>0.000297222222222222</v>
      </c>
      <c r="J23" s="186" t="n">
        <f aca="false">G23+H23</f>
        <v>0.000575347222222222</v>
      </c>
      <c r="K23" s="190" t="n">
        <f aca="false">J23-$J$10</f>
        <v>8.31018518518519E-005</v>
      </c>
    </row>
    <row r="24" customFormat="false" ht="18" hidden="false" customHeight="true" outlineLevel="0" collapsed="false">
      <c r="A24" s="162" t="n">
        <v>15</v>
      </c>
      <c r="B24" s="162" t="n">
        <v>90</v>
      </c>
      <c r="C24" s="181" t="s">
        <v>88</v>
      </c>
      <c r="D24" s="182" t="s">
        <v>89</v>
      </c>
      <c r="E24" s="189" t="n">
        <v>72</v>
      </c>
      <c r="F24" s="184" t="s">
        <v>18</v>
      </c>
      <c r="G24" s="185" t="n">
        <v>0.000297222222222222</v>
      </c>
      <c r="H24" s="185" t="n">
        <v>0.000287615740740741</v>
      </c>
      <c r="I24" s="185" t="n">
        <v>0.000289814814814815</v>
      </c>
      <c r="J24" s="186" t="n">
        <f aca="false">H24+I24</f>
        <v>0.000577430555555556</v>
      </c>
      <c r="K24" s="190" t="n">
        <f aca="false">J24-$J$10</f>
        <v>8.51851851851852E-005</v>
      </c>
    </row>
    <row r="25" customFormat="false" ht="17.25" hidden="false" customHeight="true" outlineLevel="0" collapsed="false">
      <c r="A25" s="162" t="n">
        <v>16</v>
      </c>
      <c r="B25" s="180" t="n">
        <v>81</v>
      </c>
      <c r="C25" s="181" t="s">
        <v>67</v>
      </c>
      <c r="D25" s="182" t="s">
        <v>68</v>
      </c>
      <c r="E25" s="183" t="n">
        <v>64</v>
      </c>
      <c r="F25" s="184" t="s">
        <v>14</v>
      </c>
      <c r="G25" s="185" t="n">
        <v>0.000307638888888889</v>
      </c>
      <c r="H25" s="185" t="n">
        <v>0.000293171296296296</v>
      </c>
      <c r="I25" s="185" t="n">
        <v>0.000288194444444444</v>
      </c>
      <c r="J25" s="186" t="n">
        <f aca="false">H25+I25</f>
        <v>0.00058136574074074</v>
      </c>
      <c r="K25" s="190" t="n">
        <f aca="false">J25-$J$10</f>
        <v>8.91203703703704E-005</v>
      </c>
    </row>
    <row r="26" customFormat="false" ht="18" hidden="false" customHeight="true" outlineLevel="0" collapsed="false">
      <c r="A26" s="162" t="n">
        <v>17</v>
      </c>
      <c r="B26" s="180" t="n">
        <v>64</v>
      </c>
      <c r="C26" s="181" t="s">
        <v>33</v>
      </c>
      <c r="D26" s="182" t="s">
        <v>34</v>
      </c>
      <c r="E26" s="183" t="n">
        <v>64</v>
      </c>
      <c r="F26" s="184" t="s">
        <v>18</v>
      </c>
      <c r="G26" s="185" t="n">
        <v>0.000289351851851852</v>
      </c>
      <c r="H26" s="185" t="n">
        <v>0.000300115740740741</v>
      </c>
      <c r="I26" s="185" t="n">
        <v>0.00029375</v>
      </c>
      <c r="J26" s="186" t="n">
        <f aca="false">G26+I26</f>
        <v>0.000583101851851852</v>
      </c>
      <c r="K26" s="190" t="n">
        <f aca="false">J26-$J$10</f>
        <v>9.08564814814815E-005</v>
      </c>
    </row>
    <row r="27" customFormat="false" ht="17.25" hidden="false" customHeight="true" outlineLevel="0" collapsed="false">
      <c r="A27" s="162" t="n">
        <v>18</v>
      </c>
      <c r="B27" s="180" t="n">
        <v>82</v>
      </c>
      <c r="C27" s="181" t="s">
        <v>76</v>
      </c>
      <c r="D27" s="182" t="s">
        <v>77</v>
      </c>
      <c r="E27" s="183" t="n">
        <v>57</v>
      </c>
      <c r="F27" s="184" t="s">
        <v>14</v>
      </c>
      <c r="G27" s="185" t="n">
        <v>0.000304398148148148</v>
      </c>
      <c r="H27" s="185" t="n">
        <v>0.000286111111111111</v>
      </c>
      <c r="I27" s="185" t="s">
        <v>32</v>
      </c>
      <c r="J27" s="186" t="n">
        <f aca="false">G27+H27</f>
        <v>0.000590509259259259</v>
      </c>
      <c r="K27" s="190" t="n">
        <f aca="false">J27-$J$10</f>
        <v>9.82638888888889E-005</v>
      </c>
    </row>
    <row r="28" customFormat="false" ht="18" hidden="false" customHeight="true" outlineLevel="0" collapsed="false">
      <c r="A28" s="162" t="n">
        <v>19</v>
      </c>
      <c r="B28" s="180" t="n">
        <v>80</v>
      </c>
      <c r="C28" s="181" t="s">
        <v>67</v>
      </c>
      <c r="D28" s="182" t="s">
        <v>69</v>
      </c>
      <c r="E28" s="183" t="n">
        <v>64</v>
      </c>
      <c r="F28" s="184" t="s">
        <v>14</v>
      </c>
      <c r="G28" s="185" t="n">
        <v>0.000312152777777778</v>
      </c>
      <c r="H28" s="185" t="n">
        <v>0.00030462962962963</v>
      </c>
      <c r="I28" s="191" t="s">
        <v>41</v>
      </c>
      <c r="J28" s="186" t="n">
        <f aca="false">G28+H28</f>
        <v>0.000616782407407408</v>
      </c>
      <c r="K28" s="190" t="n">
        <f aca="false">J28-$J$10</f>
        <v>0.000124537037037037</v>
      </c>
    </row>
    <row r="29" customFormat="false" ht="18" hidden="false" customHeight="false" outlineLevel="0" collapsed="false">
      <c r="A29" s="162" t="n">
        <v>20</v>
      </c>
      <c r="B29" s="188" t="n">
        <v>74</v>
      </c>
      <c r="C29" s="181" t="s">
        <v>67</v>
      </c>
      <c r="D29" s="182" t="s">
        <v>70</v>
      </c>
      <c r="E29" s="189" t="n">
        <v>62</v>
      </c>
      <c r="F29" s="184" t="s">
        <v>71</v>
      </c>
      <c r="G29" s="185" t="n">
        <v>0.000311805555555556</v>
      </c>
      <c r="H29" s="185" t="n">
        <v>0.000308333333333333</v>
      </c>
      <c r="I29" s="185" t="n">
        <v>0.000310069444444444</v>
      </c>
      <c r="J29" s="186" t="n">
        <f aca="false">H29+I29</f>
        <v>0.000618402777777777</v>
      </c>
      <c r="K29" s="190" t="n">
        <f aca="false">J29-$J$10</f>
        <v>0.000126157407407407</v>
      </c>
    </row>
    <row r="30" customFormat="false" ht="17.25" hidden="false" customHeight="true" outlineLevel="0" collapsed="false">
      <c r="A30" s="162" t="n">
        <v>21</v>
      </c>
      <c r="B30" s="180" t="n">
        <v>57</v>
      </c>
      <c r="C30" s="181" t="s">
        <v>22</v>
      </c>
      <c r="D30" s="182" t="s">
        <v>23</v>
      </c>
      <c r="E30" s="183" t="n">
        <v>69</v>
      </c>
      <c r="F30" s="184" t="s">
        <v>24</v>
      </c>
      <c r="G30" s="185" t="n">
        <v>0.000305208333333333</v>
      </c>
      <c r="H30" s="191" t="s">
        <v>25</v>
      </c>
      <c r="I30" s="185" t="n">
        <v>0.000317361111111111</v>
      </c>
      <c r="J30" s="186" t="n">
        <f aca="false">G30+I30</f>
        <v>0.000622569444444444</v>
      </c>
      <c r="K30" s="190" t="n">
        <f aca="false">J30-$J$10</f>
        <v>0.000130324074074074</v>
      </c>
    </row>
    <row r="31" customFormat="false" ht="18" hidden="false" customHeight="true" outlineLevel="0" collapsed="false">
      <c r="A31" s="162" t="n">
        <v>22</v>
      </c>
      <c r="B31" s="162" t="n">
        <v>91</v>
      </c>
      <c r="C31" s="181" t="s">
        <v>90</v>
      </c>
      <c r="D31" s="182" t="s">
        <v>91</v>
      </c>
      <c r="E31" s="189" t="n">
        <v>64</v>
      </c>
      <c r="F31" s="184" t="s">
        <v>18</v>
      </c>
      <c r="G31" s="185" t="n">
        <v>0.000345833333333333</v>
      </c>
      <c r="H31" s="185" t="n">
        <v>0.000321527777777778</v>
      </c>
      <c r="I31" s="185" t="n">
        <v>0.000307986111111111</v>
      </c>
      <c r="J31" s="186" t="n">
        <f aca="false">H31+I31</f>
        <v>0.000629513888888889</v>
      </c>
      <c r="K31" s="190" t="n">
        <f aca="false">J31-$J$10</f>
        <v>0.000137268518518519</v>
      </c>
    </row>
    <row r="32" customFormat="false" ht="18" hidden="false" customHeight="true" outlineLevel="0" collapsed="false">
      <c r="A32" s="162" t="n">
        <v>23</v>
      </c>
      <c r="B32" s="188" t="n">
        <v>76</v>
      </c>
      <c r="C32" s="181" t="s">
        <v>72</v>
      </c>
      <c r="D32" s="182" t="s">
        <v>73</v>
      </c>
      <c r="E32" s="189" t="n">
        <v>69</v>
      </c>
      <c r="F32" s="184" t="s">
        <v>18</v>
      </c>
      <c r="G32" s="185" t="n">
        <v>0.000308101851851852</v>
      </c>
      <c r="H32" s="185" t="n">
        <v>0.000332523148148148</v>
      </c>
      <c r="I32" s="185" t="n">
        <v>0.000322569444444444</v>
      </c>
      <c r="J32" s="186" t="n">
        <f aca="false">G32+I32</f>
        <v>0.000630671296296296</v>
      </c>
      <c r="K32" s="190" t="n">
        <f aca="false">J32-$J$10</f>
        <v>0.000138425925925926</v>
      </c>
    </row>
    <row r="33" customFormat="false" ht="17.25" hidden="false" customHeight="true" outlineLevel="0" collapsed="false">
      <c r="A33" s="162" t="n">
        <v>24</v>
      </c>
      <c r="B33" s="188" t="n">
        <v>73</v>
      </c>
      <c r="C33" s="181" t="s">
        <v>74</v>
      </c>
      <c r="D33" s="182" t="s">
        <v>75</v>
      </c>
      <c r="E33" s="189" t="n">
        <v>60</v>
      </c>
      <c r="F33" s="184" t="s">
        <v>18</v>
      </c>
      <c r="G33" s="185" t="n">
        <v>0.000326273148148148</v>
      </c>
      <c r="H33" s="185" t="n">
        <v>0.000314236111111111</v>
      </c>
      <c r="I33" s="185" t="n">
        <v>0.000329398148148148</v>
      </c>
      <c r="J33" s="186" t="n">
        <f aca="false">G33+H33</f>
        <v>0.000640509259259259</v>
      </c>
      <c r="K33" s="190" t="n">
        <f aca="false">J33-$J$10</f>
        <v>0.000148263888888889</v>
      </c>
    </row>
    <row r="34" customFormat="false" ht="18" hidden="false" customHeight="true" outlineLevel="0" collapsed="false">
      <c r="A34" s="162" t="n">
        <v>25</v>
      </c>
      <c r="B34" s="162" t="n">
        <v>89</v>
      </c>
      <c r="C34" s="181" t="s">
        <v>92</v>
      </c>
      <c r="D34" s="182" t="s">
        <v>93</v>
      </c>
      <c r="E34" s="189" t="n">
        <v>72</v>
      </c>
      <c r="F34" s="184" t="s">
        <v>18</v>
      </c>
      <c r="G34" s="185" t="n">
        <v>0.000412268518518518</v>
      </c>
      <c r="H34" s="185" t="n">
        <v>0.000325810185185185</v>
      </c>
      <c r="I34" s="185" t="n">
        <v>0.000319675925925926</v>
      </c>
      <c r="J34" s="186" t="n">
        <f aca="false">H34+I34</f>
        <v>0.000645486111111111</v>
      </c>
      <c r="K34" s="190" t="n">
        <f aca="false">J34-$J$10</f>
        <v>0.000153240740740741</v>
      </c>
    </row>
    <row r="35" customFormat="false" ht="18" hidden="false" customHeight="true" outlineLevel="0" collapsed="false">
      <c r="A35" s="162" t="n">
        <v>26</v>
      </c>
      <c r="B35" s="180" t="n">
        <v>52</v>
      </c>
      <c r="C35" s="181" t="s">
        <v>16</v>
      </c>
      <c r="D35" s="182" t="s">
        <v>17</v>
      </c>
      <c r="E35" s="183" t="n">
        <f aca="false">2025-1979</f>
        <v>46</v>
      </c>
      <c r="F35" s="184" t="s">
        <v>18</v>
      </c>
      <c r="G35" s="185" t="n">
        <v>0.000348611111111111</v>
      </c>
      <c r="H35" s="185" t="n">
        <v>0.000329976851851852</v>
      </c>
      <c r="I35" s="185" t="n">
        <v>0.000327662037037037</v>
      </c>
      <c r="J35" s="186" t="n">
        <f aca="false">H35+I35</f>
        <v>0.000657638888888889</v>
      </c>
      <c r="K35" s="190" t="n">
        <f aca="false">J35-$J$10</f>
        <v>0.000165393518518519</v>
      </c>
    </row>
    <row r="36" customFormat="false" ht="18" hidden="false" customHeight="true" outlineLevel="0" collapsed="false">
      <c r="A36" s="162" t="n">
        <v>27</v>
      </c>
      <c r="B36" s="180" t="n">
        <v>63</v>
      </c>
      <c r="C36" s="181" t="s">
        <v>28</v>
      </c>
      <c r="D36" s="182" t="s">
        <v>36</v>
      </c>
      <c r="E36" s="183" t="n">
        <v>53</v>
      </c>
      <c r="F36" s="184" t="s">
        <v>18</v>
      </c>
      <c r="G36" s="185" t="n">
        <v>0.000368287037037037</v>
      </c>
      <c r="H36" s="185" t="n">
        <v>0.000338888888888889</v>
      </c>
      <c r="I36" s="185" t="n">
        <v>0.000325925925925926</v>
      </c>
      <c r="J36" s="186" t="n">
        <f aca="false">H36+I36</f>
        <v>0.000664814814814815</v>
      </c>
      <c r="K36" s="190" t="n">
        <f aca="false">J36-$J$10</f>
        <v>0.000172569444444444</v>
      </c>
    </row>
    <row r="37" customFormat="false" ht="18" hidden="false" customHeight="false" outlineLevel="0" collapsed="false">
      <c r="A37" s="162" t="n">
        <v>28</v>
      </c>
      <c r="B37" s="180" t="n">
        <v>65</v>
      </c>
      <c r="C37" s="181" t="s">
        <v>45</v>
      </c>
      <c r="D37" s="182" t="s">
        <v>46</v>
      </c>
      <c r="E37" s="183" t="n">
        <v>29</v>
      </c>
      <c r="F37" s="184" t="s">
        <v>18</v>
      </c>
      <c r="G37" s="185" t="n">
        <v>0.000330439814814815</v>
      </c>
      <c r="H37" s="185" t="n">
        <v>0.000338194444444444</v>
      </c>
      <c r="I37" s="185" t="n">
        <v>0.000348958333333333</v>
      </c>
      <c r="J37" s="186" t="n">
        <f aca="false">G37+H37</f>
        <v>0.000668634259259259</v>
      </c>
      <c r="K37" s="190" t="n">
        <f aca="false">J37-$J$10</f>
        <v>0.000176388888888889</v>
      </c>
    </row>
    <row r="38" customFormat="false" ht="17.25" hidden="false" customHeight="true" outlineLevel="0" collapsed="false">
      <c r="A38" s="162" t="n">
        <v>29</v>
      </c>
      <c r="B38" s="180" t="n">
        <v>53</v>
      </c>
      <c r="C38" s="181" t="s">
        <v>26</v>
      </c>
      <c r="D38" s="182" t="s">
        <v>27</v>
      </c>
      <c r="E38" s="183" t="n">
        <v>70</v>
      </c>
      <c r="F38" s="184" t="s">
        <v>18</v>
      </c>
      <c r="G38" s="185" t="n">
        <v>0.000323148148148148</v>
      </c>
      <c r="H38" s="185" t="n">
        <v>0.000345833333333333</v>
      </c>
      <c r="I38" s="185" t="n">
        <v>0.00035787037037037</v>
      </c>
      <c r="J38" s="186" t="n">
        <f aca="false">G38+H38</f>
        <v>0.000668981481481481</v>
      </c>
      <c r="K38" s="190" t="n">
        <f aca="false">J38-$J$10</f>
        <v>0.000176736111111111</v>
      </c>
    </row>
    <row r="39" customFormat="false" ht="18" hidden="false" customHeight="false" outlineLevel="0" collapsed="false">
      <c r="A39" s="162" t="n">
        <v>30</v>
      </c>
      <c r="B39" s="188" t="n">
        <v>68</v>
      </c>
      <c r="C39" s="181" t="s">
        <v>52</v>
      </c>
      <c r="D39" s="182" t="s">
        <v>53</v>
      </c>
      <c r="E39" s="189" t="n">
        <v>62</v>
      </c>
      <c r="F39" s="184" t="s">
        <v>18</v>
      </c>
      <c r="G39" s="185" t="n">
        <v>0.000342361111111111</v>
      </c>
      <c r="H39" s="185" t="n">
        <v>0.000364583333333333</v>
      </c>
      <c r="I39" s="185" t="n">
        <v>0.00035</v>
      </c>
      <c r="J39" s="186" t="n">
        <f aca="false">G39+I39</f>
        <v>0.000692361111111111</v>
      </c>
      <c r="K39" s="190" t="n">
        <f aca="false">J39-$J$10</f>
        <v>0.000200115740740741</v>
      </c>
    </row>
    <row r="40" customFormat="false" ht="18" hidden="false" customHeight="true" outlineLevel="0" collapsed="false">
      <c r="A40" s="162" t="n">
        <v>31</v>
      </c>
      <c r="B40" s="180" t="n">
        <v>62</v>
      </c>
      <c r="C40" s="181" t="s">
        <v>37</v>
      </c>
      <c r="D40" s="182" t="s">
        <v>38</v>
      </c>
      <c r="E40" s="183" t="n">
        <v>53</v>
      </c>
      <c r="F40" s="184" t="s">
        <v>14</v>
      </c>
      <c r="G40" s="185" t="n">
        <v>0.000345023148148148</v>
      </c>
      <c r="H40" s="185" t="n">
        <v>0.000361921296296296</v>
      </c>
      <c r="I40" s="185" t="n">
        <v>0.000372916666666667</v>
      </c>
      <c r="J40" s="186" t="n">
        <f aca="false">G40+H40</f>
        <v>0.000706944444444444</v>
      </c>
      <c r="K40" s="190" t="n">
        <f aca="false">J40-$J$10</f>
        <v>0.000214699074074074</v>
      </c>
    </row>
    <row r="41" customFormat="false" ht="18" hidden="false" customHeight="false" outlineLevel="0" collapsed="false">
      <c r="A41" s="162" t="n">
        <v>32</v>
      </c>
      <c r="B41" s="162" t="n">
        <v>87</v>
      </c>
      <c r="C41" s="181" t="s">
        <v>81</v>
      </c>
      <c r="D41" s="182" t="s">
        <v>94</v>
      </c>
      <c r="E41" s="189" t="n">
        <f aca="false">2025-1956</f>
        <v>69</v>
      </c>
      <c r="F41" s="184" t="s">
        <v>95</v>
      </c>
      <c r="G41" s="185" t="n">
        <v>0.000415509259259259</v>
      </c>
      <c r="H41" s="185" t="n">
        <v>0.000365740740740741</v>
      </c>
      <c r="I41" s="185" t="n">
        <v>0.000355902777777778</v>
      </c>
      <c r="J41" s="186" t="n">
        <f aca="false">H41+I41</f>
        <v>0.000721643518518519</v>
      </c>
      <c r="K41" s="190" t="n">
        <f aca="false">J41-$J$10</f>
        <v>0.000229398148148148</v>
      </c>
    </row>
    <row r="42" customFormat="false" ht="18" hidden="false" customHeight="true" outlineLevel="0" collapsed="false">
      <c r="A42" s="162" t="n">
        <v>33</v>
      </c>
      <c r="B42" s="180" t="n">
        <v>83</v>
      </c>
      <c r="C42" s="181" t="s">
        <v>79</v>
      </c>
      <c r="D42" s="182" t="s">
        <v>80</v>
      </c>
      <c r="E42" s="183" t="n">
        <v>59</v>
      </c>
      <c r="F42" s="184" t="s">
        <v>14</v>
      </c>
      <c r="G42" s="185" t="n">
        <v>0.000367824074074074</v>
      </c>
      <c r="H42" s="185" t="n">
        <v>0.000361226851851852</v>
      </c>
      <c r="I42" s="185" t="s">
        <v>32</v>
      </c>
      <c r="J42" s="186" t="n">
        <f aca="false">G42+H42</f>
        <v>0.000729050925925926</v>
      </c>
      <c r="K42" s="190" t="n">
        <f aca="false">J42-$J$10</f>
        <v>0.000236805555555556</v>
      </c>
    </row>
    <row r="43" customFormat="false" ht="18" hidden="false" customHeight="false" outlineLevel="0" collapsed="false">
      <c r="A43" s="162" t="n">
        <v>34</v>
      </c>
      <c r="B43" s="180" t="n">
        <v>51</v>
      </c>
      <c r="C43" s="181" t="s">
        <v>12</v>
      </c>
      <c r="D43" s="182" t="s">
        <v>13</v>
      </c>
      <c r="E43" s="183" t="n">
        <f aca="false">2025-1994</f>
        <v>31</v>
      </c>
      <c r="F43" s="184" t="s">
        <v>14</v>
      </c>
      <c r="G43" s="185" t="n">
        <v>0.000365393518518519</v>
      </c>
      <c r="H43" s="185" t="n">
        <v>0.000630787037037037</v>
      </c>
      <c r="I43" s="185" t="n">
        <v>0.000367824074074074</v>
      </c>
      <c r="J43" s="186" t="n">
        <f aca="false">G43+I43</f>
        <v>0.000733217592592593</v>
      </c>
      <c r="K43" s="190" t="n">
        <f aca="false">J43-$J$10</f>
        <v>0.000240972222222222</v>
      </c>
    </row>
    <row r="44" customFormat="false" ht="18" hidden="false" customHeight="true" outlineLevel="0" collapsed="false">
      <c r="A44" s="162" t="n">
        <v>35</v>
      </c>
      <c r="B44" s="180" t="n">
        <v>59</v>
      </c>
      <c r="C44" s="181" t="s">
        <v>28</v>
      </c>
      <c r="D44" s="182" t="s">
        <v>29</v>
      </c>
      <c r="E44" s="183" t="n">
        <f aca="false">2025-1958</f>
        <v>67</v>
      </c>
      <c r="F44" s="184" t="s">
        <v>18</v>
      </c>
      <c r="G44" s="185" t="n">
        <v>0.00041712962962963</v>
      </c>
      <c r="H44" s="185" t="n">
        <v>0.000400810185185185</v>
      </c>
      <c r="I44" s="185" t="n">
        <v>0.000434375</v>
      </c>
      <c r="J44" s="186" t="n">
        <f aca="false">G44+H44</f>
        <v>0.000817939814814815</v>
      </c>
      <c r="K44" s="190" t="n">
        <f aca="false">J44-$J$10</f>
        <v>0.000325694444444444</v>
      </c>
    </row>
    <row r="45" customFormat="false" ht="17.25" hidden="false" customHeight="true" outlineLevel="0" collapsed="false">
      <c r="A45" s="162" t="n">
        <v>36</v>
      </c>
      <c r="B45" s="180" t="n">
        <v>61</v>
      </c>
      <c r="C45" s="181" t="s">
        <v>39</v>
      </c>
      <c r="D45" s="182" t="s">
        <v>40</v>
      </c>
      <c r="E45" s="183" t="n">
        <f aca="false">2025-1962</f>
        <v>63</v>
      </c>
      <c r="F45" s="184" t="s">
        <v>18</v>
      </c>
      <c r="G45" s="185" t="n">
        <v>0.000388310185185185</v>
      </c>
      <c r="H45" s="191" t="s">
        <v>41</v>
      </c>
      <c r="I45" s="185" t="n">
        <v>0.000433564814814815</v>
      </c>
      <c r="J45" s="186" t="n">
        <f aca="false">G45+I45</f>
        <v>0.000821875</v>
      </c>
      <c r="K45" s="190" t="n">
        <f aca="false">J45-$J$10</f>
        <v>0.00032962962962963</v>
      </c>
    </row>
    <row r="46" customFormat="false" ht="18" hidden="false" customHeight="true" outlineLevel="0" collapsed="false">
      <c r="A46" s="162" t="n">
        <v>37</v>
      </c>
      <c r="B46" s="188" t="n">
        <v>69</v>
      </c>
      <c r="C46" s="181" t="s">
        <v>54</v>
      </c>
      <c r="D46" s="182" t="s">
        <v>55</v>
      </c>
      <c r="E46" s="189" t="n">
        <v>50</v>
      </c>
      <c r="F46" s="184" t="s">
        <v>18</v>
      </c>
      <c r="G46" s="185" t="n">
        <v>0.000447916666666667</v>
      </c>
      <c r="H46" s="185" t="n">
        <v>0.00043125</v>
      </c>
      <c r="I46" s="191" t="s">
        <v>32</v>
      </c>
      <c r="J46" s="186" t="n">
        <f aca="false">G46+H46</f>
        <v>0.000879166666666667</v>
      </c>
      <c r="K46" s="190" t="n">
        <f aca="false">J46-$J$10</f>
        <v>0.000386921296296296</v>
      </c>
    </row>
    <row r="47" customFormat="false" ht="18" hidden="false" customHeight="true" outlineLevel="0" collapsed="false">
      <c r="A47" s="162" t="n">
        <v>38</v>
      </c>
      <c r="B47" s="180" t="n">
        <v>66</v>
      </c>
      <c r="C47" s="181" t="s">
        <v>47</v>
      </c>
      <c r="D47" s="182" t="s">
        <v>48</v>
      </c>
      <c r="E47" s="183" t="n">
        <v>36</v>
      </c>
      <c r="F47" s="184" t="s">
        <v>14</v>
      </c>
      <c r="G47" s="185" t="n">
        <v>0.000496643518518518</v>
      </c>
      <c r="H47" s="185" t="n">
        <v>0.00048275462962963</v>
      </c>
      <c r="I47" s="185" t="n">
        <v>0.000434143518518519</v>
      </c>
      <c r="J47" s="186" t="n">
        <f aca="false">I47+H47</f>
        <v>0.000916898148148149</v>
      </c>
      <c r="K47" s="190" t="n">
        <f aca="false">J47-$J$10</f>
        <v>0.000424652777777778</v>
      </c>
    </row>
    <row r="48" customFormat="false" ht="21.05" hidden="false" customHeight="false" outlineLevel="0" collapsed="false">
      <c r="A48" s="162" t="n">
        <v>39</v>
      </c>
      <c r="B48" s="180" t="n">
        <v>60</v>
      </c>
      <c r="C48" s="181" t="s">
        <v>30</v>
      </c>
      <c r="D48" s="182" t="s">
        <v>31</v>
      </c>
      <c r="E48" s="183" t="n">
        <v>68</v>
      </c>
      <c r="F48" s="184" t="s">
        <v>14</v>
      </c>
      <c r="G48" s="185" t="n">
        <v>0.000784490740740741</v>
      </c>
      <c r="H48" s="191" t="s">
        <v>32</v>
      </c>
      <c r="I48" s="191" t="s">
        <v>32</v>
      </c>
      <c r="J48" s="185" t="s">
        <v>41</v>
      </c>
      <c r="K48" s="192" t="s">
        <v>41</v>
      </c>
    </row>
    <row r="49" customFormat="false" ht="18" hidden="false" customHeight="false" outlineLevel="0" collapsed="false">
      <c r="A49" s="165"/>
    </row>
    <row r="50" customFormat="false" ht="18" hidden="false" customHeight="false" outlineLevel="0" collapsed="false">
      <c r="A50" s="165"/>
    </row>
    <row r="51" customFormat="false" ht="18" hidden="false" customHeight="false" outlineLevel="0" collapsed="false">
      <c r="A51" s="165"/>
    </row>
    <row r="52" customFormat="false" ht="18" hidden="false" customHeight="false" outlineLevel="0" collapsed="false">
      <c r="A52" s="165"/>
    </row>
    <row r="53" customFormat="false" ht="18" hidden="false" customHeight="false" outlineLevel="0" collapsed="false">
      <c r="A53" s="165"/>
    </row>
    <row r="54" customFormat="false" ht="18" hidden="false" customHeight="false" outlineLevel="0" collapsed="false">
      <c r="A54" s="165"/>
    </row>
    <row r="55" customFormat="false" ht="18" hidden="false" customHeight="false" outlineLevel="0" collapsed="false">
      <c r="A55" s="165"/>
    </row>
    <row r="56" customFormat="false" ht="18" hidden="false" customHeight="false" outlineLevel="0" collapsed="false">
      <c r="A56" s="165"/>
    </row>
    <row r="57" customFormat="false" ht="18" hidden="false" customHeight="false" outlineLevel="0" collapsed="false">
      <c r="A57" s="165"/>
    </row>
    <row r="58" customFormat="false" ht="18" hidden="false" customHeight="false" outlineLevel="0" collapsed="false">
      <c r="A58" s="165"/>
    </row>
    <row r="59" customFormat="false" ht="18" hidden="false" customHeight="false" outlineLevel="0" collapsed="false">
      <c r="A59" s="165"/>
    </row>
    <row r="60" customFormat="false" ht="18" hidden="false" customHeight="false" outlineLevel="0" collapsed="false">
      <c r="A60" s="165"/>
    </row>
    <row r="61" customFormat="false" ht="18" hidden="false" customHeight="false" outlineLevel="0" collapsed="false">
      <c r="A61" s="165"/>
    </row>
    <row r="62" customFormat="false" ht="18" hidden="false" customHeight="false" outlineLevel="0" collapsed="false">
      <c r="A62" s="165"/>
    </row>
    <row r="63" customFormat="false" ht="18" hidden="false" customHeight="false" outlineLevel="0" collapsed="false">
      <c r="A63" s="165"/>
    </row>
    <row r="64" customFormat="false" ht="18" hidden="false" customHeight="false" outlineLevel="0" collapsed="false">
      <c r="A64" s="165"/>
    </row>
    <row r="65" customFormat="false" ht="18" hidden="false" customHeight="false" outlineLevel="0" collapsed="false">
      <c r="A65" s="165"/>
    </row>
    <row r="66" customFormat="false" ht="18" hidden="false" customHeight="false" outlineLevel="0" collapsed="false">
      <c r="A66" s="165"/>
    </row>
    <row r="67" customFormat="false" ht="18" hidden="false" customHeight="false" outlineLevel="0" collapsed="false">
      <c r="A67" s="165"/>
    </row>
    <row r="68" customFormat="false" ht="18" hidden="false" customHeight="false" outlineLevel="0" collapsed="false">
      <c r="A68" s="165"/>
    </row>
    <row r="69" customFormat="false" ht="18" hidden="false" customHeight="false" outlineLevel="0" collapsed="false">
      <c r="A69" s="165"/>
    </row>
    <row r="70" customFormat="false" ht="18" hidden="false" customHeight="false" outlineLevel="0" collapsed="false">
      <c r="A70" s="165"/>
    </row>
    <row r="71" customFormat="false" ht="18" hidden="false" customHeight="false" outlineLevel="0" collapsed="false">
      <c r="A71" s="165"/>
    </row>
    <row r="72" customFormat="false" ht="18" hidden="false" customHeight="false" outlineLevel="0" collapsed="false">
      <c r="A72" s="165"/>
    </row>
    <row r="73" customFormat="false" ht="18" hidden="false" customHeight="false" outlineLevel="0" collapsed="false">
      <c r="A73" s="165"/>
    </row>
    <row r="74" customFormat="false" ht="18" hidden="false" customHeight="false" outlineLevel="0" collapsed="false">
      <c r="A74" s="165"/>
    </row>
    <row r="75" customFormat="false" ht="18" hidden="false" customHeight="false" outlineLevel="0" collapsed="false">
      <c r="A75" s="165"/>
    </row>
    <row r="76" customFormat="false" ht="18" hidden="false" customHeight="false" outlineLevel="0" collapsed="false">
      <c r="A76" s="165"/>
    </row>
    <row r="77" customFormat="false" ht="18" hidden="false" customHeight="false" outlineLevel="0" collapsed="false">
      <c r="A77" s="165"/>
    </row>
    <row r="78" customFormat="false" ht="18" hidden="false" customHeight="false" outlineLevel="0" collapsed="false">
      <c r="A78" s="165"/>
    </row>
    <row r="79" customFormat="false" ht="18" hidden="false" customHeight="false" outlineLevel="0" collapsed="false">
      <c r="A79" s="165"/>
    </row>
    <row r="80" customFormat="false" ht="18" hidden="false" customHeight="false" outlineLevel="0" collapsed="false">
      <c r="A80" s="165"/>
    </row>
    <row r="81" customFormat="false" ht="18" hidden="false" customHeight="false" outlineLevel="0" collapsed="false">
      <c r="A81" s="165"/>
    </row>
    <row r="82" customFormat="false" ht="18" hidden="false" customHeight="false" outlineLevel="0" collapsed="false">
      <c r="A82" s="165"/>
    </row>
    <row r="83" customFormat="false" ht="18" hidden="false" customHeight="false" outlineLevel="0" collapsed="false">
      <c r="A83" s="165"/>
    </row>
    <row r="84" customFormat="false" ht="18" hidden="false" customHeight="false" outlineLevel="0" collapsed="false">
      <c r="A84" s="165"/>
    </row>
    <row r="85" customFormat="false" ht="18" hidden="false" customHeight="false" outlineLevel="0" collapsed="false">
      <c r="A85" s="165"/>
    </row>
    <row r="86" customFormat="false" ht="18" hidden="false" customHeight="false" outlineLevel="0" collapsed="false">
      <c r="A86" s="165"/>
    </row>
    <row r="87" customFormat="false" ht="18" hidden="false" customHeight="false" outlineLevel="0" collapsed="false">
      <c r="A87" s="165"/>
    </row>
    <row r="88" customFormat="false" ht="18" hidden="false" customHeight="false" outlineLevel="0" collapsed="false">
      <c r="A88" s="165"/>
    </row>
    <row r="89" customFormat="false" ht="18" hidden="false" customHeight="false" outlineLevel="0" collapsed="false">
      <c r="A89" s="165"/>
    </row>
    <row r="90" customFormat="false" ht="18" hidden="false" customHeight="false" outlineLevel="0" collapsed="false">
      <c r="A90" s="165"/>
    </row>
    <row r="91" customFormat="false" ht="18" hidden="false" customHeight="false" outlineLevel="0" collapsed="false">
      <c r="A91" s="165"/>
    </row>
    <row r="92" customFormat="false" ht="18" hidden="false" customHeight="false" outlineLevel="0" collapsed="false">
      <c r="A92" s="165"/>
    </row>
    <row r="93" customFormat="false" ht="18" hidden="false" customHeight="false" outlineLevel="0" collapsed="false">
      <c r="A93" s="165"/>
    </row>
    <row r="94" customFormat="false" ht="18" hidden="false" customHeight="false" outlineLevel="0" collapsed="false">
      <c r="A94" s="165"/>
    </row>
    <row r="95" customFormat="false" ht="18" hidden="false" customHeight="false" outlineLevel="0" collapsed="false">
      <c r="A95" s="165"/>
    </row>
    <row r="96" customFormat="false" ht="18" hidden="false" customHeight="false" outlineLevel="0" collapsed="false">
      <c r="A96" s="165"/>
    </row>
    <row r="97" customFormat="false" ht="18" hidden="false" customHeight="false" outlineLevel="0" collapsed="false">
      <c r="A97" s="169"/>
    </row>
  </sheetData>
  <mergeCells count="12">
    <mergeCell ref="C2:I2"/>
    <mergeCell ref="C3:I3"/>
    <mergeCell ref="D4:H4"/>
    <mergeCell ref="A8:A9"/>
    <mergeCell ref="B8:B9"/>
    <mergeCell ref="C8:C9"/>
    <mergeCell ref="D8:D9"/>
    <mergeCell ref="E8:E9"/>
    <mergeCell ref="F8:F9"/>
    <mergeCell ref="G8:I8"/>
    <mergeCell ref="J8:J9"/>
    <mergeCell ref="K8:K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"/>
  <sheetViews>
    <sheetView showFormulas="false" showGridLines="true" showRowColHeaders="true" showZeros="true" rightToLeft="false" tabSelected="false" showOutlineSymbols="true" defaultGridColor="true" view="normal" topLeftCell="A1" colorId="64" zoomScale="121" zoomScaleNormal="121" zoomScalePageLayoutView="100" workbookViewId="0">
      <selection pane="topLeft" activeCell="H8" activeCellId="1" sqref="B54:I61 H8"/>
    </sheetView>
  </sheetViews>
  <sheetFormatPr defaultColWidth="8.859375" defaultRowHeight="15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29"/>
    <col collapsed="false" customWidth="true" hidden="false" outlineLevel="0" max="3" min="3" style="1" width="12"/>
    <col collapsed="false" customWidth="true" hidden="false" outlineLevel="0" max="4" min="4" style="1" width="16.14"/>
    <col collapsed="false" customWidth="true" hidden="false" outlineLevel="0" max="5" min="5" style="1" width="14.42"/>
    <col collapsed="false" customWidth="true" hidden="false" outlineLevel="0" max="6" min="6" style="1" width="12"/>
    <col collapsed="false" customWidth="true" hidden="false" outlineLevel="0" max="7" min="7" style="1" width="14.29"/>
    <col collapsed="false" customWidth="true" hidden="false" outlineLevel="0" max="10" min="8" style="1" width="9.29"/>
    <col collapsed="false" customWidth="true" hidden="false" outlineLevel="0" max="11" min="11" style="1" width="15.71"/>
    <col collapsed="false" customWidth="true" hidden="false" outlineLevel="0" max="12" min="12" style="1" width="17"/>
    <col collapsed="false" customWidth="true" hidden="false" outlineLevel="0" max="1017" min="13" style="1" width="9.29"/>
    <col collapsed="false" customWidth="true" hidden="false" outlineLevel="0" max="1018" min="1018" style="5" width="10.29"/>
  </cols>
  <sheetData>
    <row r="1" customFormat="false" ht="24.45" hidden="false" customHeight="false" outlineLevel="0" collapsed="false">
      <c r="A1" s="18" t="s">
        <v>143</v>
      </c>
      <c r="B1" s="19" t="s">
        <v>144</v>
      </c>
      <c r="C1" s="193" t="s">
        <v>145</v>
      </c>
      <c r="D1" s="194" t="n">
        <v>0.000660069444444445</v>
      </c>
      <c r="E1" s="195"/>
      <c r="F1" s="195"/>
      <c r="G1" s="196"/>
      <c r="K1" s="30"/>
      <c r="L1" s="30"/>
    </row>
    <row r="2" customFormat="false" ht="18" hidden="false" customHeight="false" outlineLevel="0" collapsed="false">
      <c r="A2" s="18" t="s">
        <v>146</v>
      </c>
      <c r="B2" s="19" t="s">
        <v>147</v>
      </c>
      <c r="C2" s="193" t="s">
        <v>18</v>
      </c>
      <c r="D2" s="197" t="n">
        <v>0.00050474537037037</v>
      </c>
      <c r="E2" s="195"/>
      <c r="F2" s="195"/>
      <c r="G2" s="198"/>
      <c r="K2" s="30"/>
      <c r="L2" s="30"/>
    </row>
    <row r="3" customFormat="false" ht="18" hidden="false" customHeight="false" outlineLevel="0" collapsed="false">
      <c r="A3" s="18" t="s">
        <v>64</v>
      </c>
      <c r="B3" s="19" t="s">
        <v>148</v>
      </c>
      <c r="C3" s="193" t="s">
        <v>18</v>
      </c>
      <c r="D3" s="197" t="n">
        <v>0.000566782407407407</v>
      </c>
      <c r="E3" s="195"/>
      <c r="F3" s="195"/>
      <c r="G3" s="198"/>
      <c r="K3" s="30"/>
      <c r="L3" s="30"/>
    </row>
    <row r="4" customFormat="false" ht="18" hidden="false" customHeight="false" outlineLevel="0" collapsed="false">
      <c r="A4" s="18" t="s">
        <v>65</v>
      </c>
      <c r="B4" s="19" t="s">
        <v>149</v>
      </c>
      <c r="C4" s="193" t="s">
        <v>18</v>
      </c>
      <c r="D4" s="194" t="n">
        <v>0.000583680555555556</v>
      </c>
      <c r="E4" s="195"/>
      <c r="F4" s="195"/>
      <c r="G4" s="37"/>
      <c r="K4" s="30"/>
      <c r="L4" s="30"/>
    </row>
    <row r="5" customFormat="false" ht="18" hidden="false" customHeight="false" outlineLevel="0" collapsed="false">
      <c r="A5" s="18" t="s">
        <v>150</v>
      </c>
      <c r="B5" s="19" t="s">
        <v>151</v>
      </c>
      <c r="C5" s="193" t="s">
        <v>18</v>
      </c>
      <c r="D5" s="194" t="n">
        <v>0.000652662037037037</v>
      </c>
      <c r="E5" s="195"/>
      <c r="F5" s="195"/>
      <c r="G5" s="196"/>
      <c r="K5" s="30"/>
      <c r="L5" s="30"/>
    </row>
    <row r="6" customFormat="false" ht="18" hidden="false" customHeight="false" outlineLevel="0" collapsed="false">
      <c r="A6" s="18" t="s">
        <v>33</v>
      </c>
      <c r="B6" s="19" t="s">
        <v>148</v>
      </c>
      <c r="C6" s="193" t="s">
        <v>18</v>
      </c>
      <c r="D6" s="194" t="n">
        <v>0.000659606481481482</v>
      </c>
      <c r="E6" s="195"/>
      <c r="F6" s="195"/>
      <c r="G6" s="37"/>
      <c r="K6" s="30"/>
      <c r="L6" s="30"/>
    </row>
    <row r="7" customFormat="false" ht="18" hidden="false" customHeight="false" outlineLevel="0" collapsed="false">
      <c r="A7" s="18" t="s">
        <v>72</v>
      </c>
      <c r="B7" s="19" t="s">
        <v>73</v>
      </c>
      <c r="C7" s="193" t="s">
        <v>18</v>
      </c>
      <c r="D7" s="194" t="n">
        <v>0.000675925925925926</v>
      </c>
      <c r="E7" s="195"/>
      <c r="F7" s="195"/>
      <c r="G7" s="196"/>
      <c r="K7" s="30"/>
      <c r="L7" s="30"/>
    </row>
    <row r="8" customFormat="false" ht="18" hidden="false" customHeight="false" outlineLevel="0" collapsed="false">
      <c r="A8" s="18" t="s">
        <v>74</v>
      </c>
      <c r="B8" s="19" t="s">
        <v>75</v>
      </c>
      <c r="C8" s="193" t="s">
        <v>18</v>
      </c>
      <c r="D8" s="194" t="n">
        <v>0.000684953703703704</v>
      </c>
      <c r="E8" s="195"/>
      <c r="F8" s="195"/>
      <c r="G8" s="37"/>
      <c r="K8" s="30"/>
      <c r="L8" s="30"/>
    </row>
    <row r="9" customFormat="false" ht="26.8" hidden="false" customHeight="false" outlineLevel="0" collapsed="false">
      <c r="A9" s="18" t="s">
        <v>152</v>
      </c>
      <c r="B9" s="19" t="s">
        <v>27</v>
      </c>
      <c r="C9" s="193" t="s">
        <v>18</v>
      </c>
      <c r="D9" s="194" t="n">
        <v>0.000712268518518519</v>
      </c>
      <c r="E9" s="23"/>
      <c r="F9" s="23"/>
    </row>
    <row r="10" customFormat="false" ht="18" hidden="false" customHeight="false" outlineLevel="0" collapsed="false">
      <c r="A10" s="18" t="s">
        <v>153</v>
      </c>
      <c r="B10" s="19" t="s">
        <v>154</v>
      </c>
      <c r="C10" s="193" t="s">
        <v>18</v>
      </c>
      <c r="D10" s="194" t="n">
        <v>0.000730208333333333</v>
      </c>
      <c r="E10" s="23"/>
      <c r="F10" s="23"/>
    </row>
    <row r="11" customFormat="false" ht="19.7" hidden="false" customHeight="false" outlineLevel="0" collapsed="false">
      <c r="A11" s="18" t="s">
        <v>39</v>
      </c>
      <c r="B11" s="19" t="s">
        <v>155</v>
      </c>
      <c r="C11" s="193" t="s">
        <v>18</v>
      </c>
      <c r="D11" s="194" t="n">
        <v>0.000824652777777778</v>
      </c>
      <c r="E11" s="23"/>
      <c r="F11" s="23"/>
    </row>
    <row r="12" customFormat="false" ht="19.7" hidden="false" customHeight="false" outlineLevel="0" collapsed="false">
      <c r="A12" s="18" t="s">
        <v>64</v>
      </c>
      <c r="B12" s="19" t="s">
        <v>156</v>
      </c>
      <c r="C12" s="193" t="s">
        <v>157</v>
      </c>
      <c r="D12" s="194" t="s">
        <v>25</v>
      </c>
      <c r="E12" s="23"/>
      <c r="F12" s="23"/>
    </row>
    <row r="13" customFormat="false" ht="19.7" hidden="false" customHeight="false" outlineLevel="0" collapsed="false">
      <c r="A13" s="18" t="s">
        <v>158</v>
      </c>
      <c r="B13" s="19" t="s">
        <v>159</v>
      </c>
      <c r="C13" s="193" t="s">
        <v>14</v>
      </c>
      <c r="D13" s="199" t="n">
        <v>0.000485300925925926</v>
      </c>
      <c r="E13" s="200"/>
      <c r="F13" s="200"/>
    </row>
    <row r="14" customFormat="false" ht="19.7" hidden="false" customHeight="false" outlineLevel="0" collapsed="false">
      <c r="A14" s="18" t="s">
        <v>16</v>
      </c>
      <c r="B14" s="19" t="s">
        <v>160</v>
      </c>
      <c r="C14" s="193" t="s">
        <v>14</v>
      </c>
      <c r="D14" s="199" t="n">
        <v>0.000499074074074074</v>
      </c>
      <c r="E14" s="200"/>
      <c r="F14" s="200"/>
    </row>
    <row r="15" customFormat="false" ht="19.7" hidden="false" customHeight="false" outlineLevel="0" collapsed="false">
      <c r="A15" s="18" t="s">
        <v>161</v>
      </c>
      <c r="B15" s="19" t="s">
        <v>162</v>
      </c>
      <c r="C15" s="193" t="s">
        <v>14</v>
      </c>
      <c r="D15" s="194" t="n">
        <v>0.000607407407407407</v>
      </c>
      <c r="E15" s="200"/>
      <c r="F15" s="200"/>
    </row>
    <row r="16" customFormat="false" ht="19.7" hidden="false" customHeight="false" outlineLevel="0" collapsed="false">
      <c r="A16" s="18" t="s">
        <v>163</v>
      </c>
      <c r="B16" s="19" t="s">
        <v>77</v>
      </c>
      <c r="C16" s="193" t="s">
        <v>14</v>
      </c>
      <c r="D16" s="194" t="n">
        <v>0.00061400462962963</v>
      </c>
      <c r="E16" s="200"/>
      <c r="F16" s="200"/>
    </row>
    <row r="17" customFormat="false" ht="19.7" hidden="false" customHeight="false" outlineLevel="0" collapsed="false">
      <c r="A17" s="18" t="s">
        <v>164</v>
      </c>
      <c r="B17" s="19" t="s">
        <v>160</v>
      </c>
      <c r="C17" s="193" t="s">
        <v>14</v>
      </c>
      <c r="D17" s="194" t="n">
        <v>0.00066712962962963</v>
      </c>
      <c r="E17" s="201"/>
      <c r="F17" s="201"/>
    </row>
    <row r="18" customFormat="false" ht="19.7" hidden="false" customHeight="false" outlineLevel="0" collapsed="false">
      <c r="A18" s="18" t="s">
        <v>165</v>
      </c>
      <c r="B18" s="19" t="s">
        <v>166</v>
      </c>
      <c r="C18" s="193" t="s">
        <v>14</v>
      </c>
      <c r="D18" s="194" t="n">
        <v>0.000707060185185185</v>
      </c>
      <c r="E18" s="202"/>
      <c r="F18" s="202"/>
    </row>
    <row r="19" customFormat="false" ht="19.7" hidden="false" customHeight="false" outlineLevel="0" collapsed="false">
      <c r="A19" s="18" t="s">
        <v>30</v>
      </c>
      <c r="B19" s="19" t="s">
        <v>31</v>
      </c>
      <c r="C19" s="193" t="s">
        <v>14</v>
      </c>
      <c r="D19" s="194" t="n">
        <v>0.00143761574074074</v>
      </c>
      <c r="E19" s="203"/>
      <c r="F19" s="203"/>
    </row>
    <row r="20" customFormat="false" ht="18" hidden="false" customHeight="false" outlineLevel="0" collapsed="false">
      <c r="A20" s="18" t="s">
        <v>167</v>
      </c>
      <c r="B20" s="19" t="s">
        <v>168</v>
      </c>
      <c r="C20" s="193" t="s">
        <v>169</v>
      </c>
      <c r="D20" s="194" t="n">
        <v>0.000740277777777778</v>
      </c>
      <c r="E20" s="203"/>
      <c r="F20" s="203"/>
    </row>
    <row r="21" customFormat="false" ht="18" hidden="false" customHeight="false" outlineLevel="0" collapsed="false">
      <c r="A21" s="18" t="s">
        <v>59</v>
      </c>
      <c r="B21" s="19" t="s">
        <v>60</v>
      </c>
      <c r="C21" s="193" t="s">
        <v>24</v>
      </c>
      <c r="D21" s="194" t="n">
        <v>0.000538541666666667</v>
      </c>
      <c r="E21" s="204"/>
      <c r="F21" s="204"/>
    </row>
    <row r="22" customFormat="false" ht="18" hidden="false" customHeight="false" outlineLevel="0" collapsed="false">
      <c r="A22" s="18" t="s">
        <v>170</v>
      </c>
      <c r="B22" s="19" t="s">
        <v>171</v>
      </c>
      <c r="C22" s="193" t="s">
        <v>24</v>
      </c>
      <c r="D22" s="194" t="s">
        <v>32</v>
      </c>
    </row>
  </sheetData>
  <mergeCells count="1">
    <mergeCell ref="G2:G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2010-03-25T17:56:45Z</dcterms:created>
  <dc:creator>USER</dc:creator>
  <dc:description/>
  <dc:language>en-US</dc:language>
  <cp:lastModifiedBy/>
  <cp:lastPrinted>2025-03-13T22:17:46Z</cp:lastPrinted>
  <dcterms:modified xsi:type="dcterms:W3CDTF">2025-03-30T18:48:59Z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